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C\ЕРЦ\Курбатова\2024\Скандинавский перерасчет\"/>
    </mc:Choice>
  </mc:AlternateContent>
  <bookViews>
    <workbookView xWindow="0" yWindow="0" windowWidth="23040" windowHeight="8676" firstSheet="5" activeTab="5"/>
  </bookViews>
  <sheets>
    <sheet name="ОДН" sheetId="6" state="hidden" r:id="rId1"/>
    <sheet name="Свод" sheetId="4" state="hidden" r:id="rId2"/>
    <sheet name="Объем" sheetId="5" state="hidden" r:id="rId3"/>
    <sheet name="Лист1" sheetId="22" state="hidden" r:id="rId4"/>
    <sheet name="Площадь" sheetId="8" state="hidden" r:id="rId5"/>
    <sheet name="Расчет для жителей" sheetId="12" r:id="rId6"/>
  </sheets>
  <definedNames>
    <definedName name="_xlnm._FilterDatabase" localSheetId="3" hidden="1">Лист1!$A$1:$S$708</definedName>
    <definedName name="_xlnm._FilterDatabase" localSheetId="2" hidden="1">Объем!$A$1:$N$456</definedName>
    <definedName name="_xlnm._FilterDatabase" localSheetId="0" hidden="1">ОДН!$A$2:$L$62</definedName>
    <definedName name="_xlnm._FilterDatabase" localSheetId="4" hidden="1">Площадь!$A$4:$C$620</definedName>
    <definedName name="_xlnm._FilterDatabase" localSheetId="1" hidden="1">Свод!$A$2:$BE$620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2" l="1"/>
  <c r="B22" i="12" l="1"/>
  <c r="AM4" i="4" l="1"/>
  <c r="AN4" i="4"/>
  <c r="AO4" i="4"/>
  <c r="AM5" i="4"/>
  <c r="AN5" i="4"/>
  <c r="AO5" i="4"/>
  <c r="AM6" i="4"/>
  <c r="AN6" i="4"/>
  <c r="AO6" i="4"/>
  <c r="AM7" i="4"/>
  <c r="AN7" i="4"/>
  <c r="AO7" i="4"/>
  <c r="AM8" i="4"/>
  <c r="AN8" i="4"/>
  <c r="AO8" i="4"/>
  <c r="AM9" i="4"/>
  <c r="AN9" i="4"/>
  <c r="AO9" i="4"/>
  <c r="AM10" i="4"/>
  <c r="AN10" i="4"/>
  <c r="AO10" i="4"/>
  <c r="AM11" i="4"/>
  <c r="AN11" i="4"/>
  <c r="AO11" i="4"/>
  <c r="AM12" i="4"/>
  <c r="AN12" i="4"/>
  <c r="AO12" i="4"/>
  <c r="AM13" i="4"/>
  <c r="AN13" i="4"/>
  <c r="AO13" i="4"/>
  <c r="AM14" i="4"/>
  <c r="AN14" i="4"/>
  <c r="AO14" i="4"/>
  <c r="AM15" i="4"/>
  <c r="AN15" i="4"/>
  <c r="AO15" i="4"/>
  <c r="AM16" i="4"/>
  <c r="AN16" i="4"/>
  <c r="AO16" i="4"/>
  <c r="AM17" i="4"/>
  <c r="AN17" i="4"/>
  <c r="AO17" i="4"/>
  <c r="AM18" i="4"/>
  <c r="AN18" i="4"/>
  <c r="AO18" i="4"/>
  <c r="AM19" i="4"/>
  <c r="AN19" i="4"/>
  <c r="AO19" i="4"/>
  <c r="AM20" i="4"/>
  <c r="AN20" i="4"/>
  <c r="AO20" i="4"/>
  <c r="AM21" i="4"/>
  <c r="AN21" i="4"/>
  <c r="AO21" i="4"/>
  <c r="AM22" i="4"/>
  <c r="AN22" i="4"/>
  <c r="AO22" i="4"/>
  <c r="AM23" i="4"/>
  <c r="AN23" i="4"/>
  <c r="AO23" i="4"/>
  <c r="AM24" i="4"/>
  <c r="AN24" i="4"/>
  <c r="AO24" i="4"/>
  <c r="AM25" i="4"/>
  <c r="AN25" i="4"/>
  <c r="AO25" i="4"/>
  <c r="AM26" i="4"/>
  <c r="AN26" i="4"/>
  <c r="AO26" i="4"/>
  <c r="AM27" i="4"/>
  <c r="AN27" i="4"/>
  <c r="AO27" i="4"/>
  <c r="AM28" i="4"/>
  <c r="AN28" i="4"/>
  <c r="AO28" i="4"/>
  <c r="AM29" i="4"/>
  <c r="AN29" i="4"/>
  <c r="AO29" i="4"/>
  <c r="AM30" i="4"/>
  <c r="AN30" i="4"/>
  <c r="AO30" i="4"/>
  <c r="AM31" i="4"/>
  <c r="AN31" i="4"/>
  <c r="AO31" i="4"/>
  <c r="AM32" i="4"/>
  <c r="AN32" i="4"/>
  <c r="AO32" i="4"/>
  <c r="AM33" i="4"/>
  <c r="AN33" i="4"/>
  <c r="AO33" i="4"/>
  <c r="AM34" i="4"/>
  <c r="AN34" i="4"/>
  <c r="AO34" i="4"/>
  <c r="AM35" i="4"/>
  <c r="AN35" i="4"/>
  <c r="AO35" i="4"/>
  <c r="AM36" i="4"/>
  <c r="AN36" i="4"/>
  <c r="AO36" i="4"/>
  <c r="AM37" i="4"/>
  <c r="AN37" i="4"/>
  <c r="AO37" i="4"/>
  <c r="AM38" i="4"/>
  <c r="AN38" i="4"/>
  <c r="AO38" i="4"/>
  <c r="AM39" i="4"/>
  <c r="AN39" i="4"/>
  <c r="AO39" i="4"/>
  <c r="AM40" i="4"/>
  <c r="AN40" i="4"/>
  <c r="AO40" i="4"/>
  <c r="AM41" i="4"/>
  <c r="AN41" i="4"/>
  <c r="AO41" i="4"/>
  <c r="AM42" i="4"/>
  <c r="AN42" i="4"/>
  <c r="AO42" i="4"/>
  <c r="AM43" i="4"/>
  <c r="AN43" i="4"/>
  <c r="AO43" i="4"/>
  <c r="AM44" i="4"/>
  <c r="AN44" i="4"/>
  <c r="AO44" i="4"/>
  <c r="AM45" i="4"/>
  <c r="AN45" i="4"/>
  <c r="AO45" i="4"/>
  <c r="AM46" i="4"/>
  <c r="AN46" i="4"/>
  <c r="AO46" i="4"/>
  <c r="AM47" i="4"/>
  <c r="AN47" i="4"/>
  <c r="AO47" i="4"/>
  <c r="AM48" i="4"/>
  <c r="AN48" i="4"/>
  <c r="AO48" i="4"/>
  <c r="AM49" i="4"/>
  <c r="AN49" i="4"/>
  <c r="AO49" i="4"/>
  <c r="AM50" i="4"/>
  <c r="AN50" i="4"/>
  <c r="AO50" i="4"/>
  <c r="AM51" i="4"/>
  <c r="AN51" i="4"/>
  <c r="AO51" i="4"/>
  <c r="AM52" i="4"/>
  <c r="AN52" i="4"/>
  <c r="AO52" i="4"/>
  <c r="AM53" i="4"/>
  <c r="AN53" i="4"/>
  <c r="AO53" i="4"/>
  <c r="AM54" i="4"/>
  <c r="AN54" i="4"/>
  <c r="AO54" i="4"/>
  <c r="AM55" i="4"/>
  <c r="AN55" i="4"/>
  <c r="AO55" i="4"/>
  <c r="AM56" i="4"/>
  <c r="AN56" i="4"/>
  <c r="AO56" i="4"/>
  <c r="AM57" i="4"/>
  <c r="AN57" i="4"/>
  <c r="AO57" i="4"/>
  <c r="AM58" i="4"/>
  <c r="AN58" i="4"/>
  <c r="AO58" i="4"/>
  <c r="AM59" i="4"/>
  <c r="AN59" i="4"/>
  <c r="AO59" i="4"/>
  <c r="AM60" i="4"/>
  <c r="AN60" i="4"/>
  <c r="AO60" i="4"/>
  <c r="AM61" i="4"/>
  <c r="AN61" i="4"/>
  <c r="AO61" i="4"/>
  <c r="AM62" i="4"/>
  <c r="AN62" i="4"/>
  <c r="AO62" i="4"/>
  <c r="AM63" i="4"/>
  <c r="AN63" i="4"/>
  <c r="AO63" i="4"/>
  <c r="AM64" i="4"/>
  <c r="AN64" i="4"/>
  <c r="AO64" i="4"/>
  <c r="AM65" i="4"/>
  <c r="AN65" i="4"/>
  <c r="AO65" i="4"/>
  <c r="AM66" i="4"/>
  <c r="AN66" i="4"/>
  <c r="AO66" i="4"/>
  <c r="AM67" i="4"/>
  <c r="AN67" i="4"/>
  <c r="AO67" i="4"/>
  <c r="AM68" i="4"/>
  <c r="AN68" i="4"/>
  <c r="AO68" i="4"/>
  <c r="AM69" i="4"/>
  <c r="AN69" i="4"/>
  <c r="AO69" i="4"/>
  <c r="AM70" i="4"/>
  <c r="AN70" i="4"/>
  <c r="AO70" i="4"/>
  <c r="AM71" i="4"/>
  <c r="AN71" i="4"/>
  <c r="AO71" i="4"/>
  <c r="AM72" i="4"/>
  <c r="AN72" i="4"/>
  <c r="AO72" i="4"/>
  <c r="AM73" i="4"/>
  <c r="AN73" i="4"/>
  <c r="AO73" i="4"/>
  <c r="AM74" i="4"/>
  <c r="AN74" i="4"/>
  <c r="AO74" i="4"/>
  <c r="AM75" i="4"/>
  <c r="AN75" i="4"/>
  <c r="AO75" i="4"/>
  <c r="AM76" i="4"/>
  <c r="AN76" i="4"/>
  <c r="AO76" i="4"/>
  <c r="AM77" i="4"/>
  <c r="AN77" i="4"/>
  <c r="AO77" i="4"/>
  <c r="AM78" i="4"/>
  <c r="AN78" i="4"/>
  <c r="AO78" i="4"/>
  <c r="AM79" i="4"/>
  <c r="AN79" i="4"/>
  <c r="AO79" i="4"/>
  <c r="AM80" i="4"/>
  <c r="AN80" i="4"/>
  <c r="AO80" i="4"/>
  <c r="AM81" i="4"/>
  <c r="AN81" i="4"/>
  <c r="AO81" i="4"/>
  <c r="AM82" i="4"/>
  <c r="AN82" i="4"/>
  <c r="AO82" i="4"/>
  <c r="AM83" i="4"/>
  <c r="AN83" i="4"/>
  <c r="AO83" i="4"/>
  <c r="AM84" i="4"/>
  <c r="AN84" i="4"/>
  <c r="AO84" i="4"/>
  <c r="AM85" i="4"/>
  <c r="AN85" i="4"/>
  <c r="AO85" i="4"/>
  <c r="AM86" i="4"/>
  <c r="AN86" i="4"/>
  <c r="AO86" i="4"/>
  <c r="AM87" i="4"/>
  <c r="AN87" i="4"/>
  <c r="AO87" i="4"/>
  <c r="AM88" i="4"/>
  <c r="AN88" i="4"/>
  <c r="AO88" i="4"/>
  <c r="AM89" i="4"/>
  <c r="AN89" i="4"/>
  <c r="AO89" i="4"/>
  <c r="AM90" i="4"/>
  <c r="AN90" i="4"/>
  <c r="AO90" i="4"/>
  <c r="AM91" i="4"/>
  <c r="AN91" i="4"/>
  <c r="AO91" i="4"/>
  <c r="AM92" i="4"/>
  <c r="AN92" i="4"/>
  <c r="AO92" i="4"/>
  <c r="AM93" i="4"/>
  <c r="AN93" i="4"/>
  <c r="AO93" i="4"/>
  <c r="AM94" i="4"/>
  <c r="AN94" i="4"/>
  <c r="AO94" i="4"/>
  <c r="AM95" i="4"/>
  <c r="AN95" i="4"/>
  <c r="AO95" i="4"/>
  <c r="AM96" i="4"/>
  <c r="AN96" i="4"/>
  <c r="AO96" i="4"/>
  <c r="AM97" i="4"/>
  <c r="AN97" i="4"/>
  <c r="AO97" i="4"/>
  <c r="AM98" i="4"/>
  <c r="AN98" i="4"/>
  <c r="AO98" i="4"/>
  <c r="AM99" i="4"/>
  <c r="AN99" i="4"/>
  <c r="AO99" i="4"/>
  <c r="AM100" i="4"/>
  <c r="AN100" i="4"/>
  <c r="AO100" i="4"/>
  <c r="AM101" i="4"/>
  <c r="AN101" i="4"/>
  <c r="AO101" i="4"/>
  <c r="AM102" i="4"/>
  <c r="AN102" i="4"/>
  <c r="AO102" i="4"/>
  <c r="AM103" i="4"/>
  <c r="AN103" i="4"/>
  <c r="AO103" i="4"/>
  <c r="AM104" i="4"/>
  <c r="AN104" i="4"/>
  <c r="AO104" i="4"/>
  <c r="AM105" i="4"/>
  <c r="AN105" i="4"/>
  <c r="AO105" i="4"/>
  <c r="AM106" i="4"/>
  <c r="AN106" i="4"/>
  <c r="AO106" i="4"/>
  <c r="AM107" i="4"/>
  <c r="AN107" i="4"/>
  <c r="AO107" i="4"/>
  <c r="AM108" i="4"/>
  <c r="AN108" i="4"/>
  <c r="AO108" i="4"/>
  <c r="AM109" i="4"/>
  <c r="AN109" i="4"/>
  <c r="AO109" i="4"/>
  <c r="AM110" i="4"/>
  <c r="AN110" i="4"/>
  <c r="AO110" i="4"/>
  <c r="AM111" i="4"/>
  <c r="AN111" i="4"/>
  <c r="AO111" i="4"/>
  <c r="AM112" i="4"/>
  <c r="AN112" i="4"/>
  <c r="AO112" i="4"/>
  <c r="AM113" i="4"/>
  <c r="AN113" i="4"/>
  <c r="AO113" i="4"/>
  <c r="AM114" i="4"/>
  <c r="AN114" i="4"/>
  <c r="AO114" i="4"/>
  <c r="AM115" i="4"/>
  <c r="AN115" i="4"/>
  <c r="AO115" i="4"/>
  <c r="AM116" i="4"/>
  <c r="AN116" i="4"/>
  <c r="AO116" i="4"/>
  <c r="AM117" i="4"/>
  <c r="AN117" i="4"/>
  <c r="AO117" i="4"/>
  <c r="AM118" i="4"/>
  <c r="AN118" i="4"/>
  <c r="AO118" i="4"/>
  <c r="AM119" i="4"/>
  <c r="AN119" i="4"/>
  <c r="AO119" i="4"/>
  <c r="AM120" i="4"/>
  <c r="AN120" i="4"/>
  <c r="AO120" i="4"/>
  <c r="AM121" i="4"/>
  <c r="AN121" i="4"/>
  <c r="AO121" i="4"/>
  <c r="AM122" i="4"/>
  <c r="AN122" i="4"/>
  <c r="AO122" i="4"/>
  <c r="AM123" i="4"/>
  <c r="AN123" i="4"/>
  <c r="AO123" i="4"/>
  <c r="AM124" i="4"/>
  <c r="AN124" i="4"/>
  <c r="AO124" i="4"/>
  <c r="AM125" i="4"/>
  <c r="AN125" i="4"/>
  <c r="AO125" i="4"/>
  <c r="AM126" i="4"/>
  <c r="AN126" i="4"/>
  <c r="AO126" i="4"/>
  <c r="AM127" i="4"/>
  <c r="AN127" i="4"/>
  <c r="AO127" i="4"/>
  <c r="AM128" i="4"/>
  <c r="AN128" i="4"/>
  <c r="AO128" i="4"/>
  <c r="AM129" i="4"/>
  <c r="AN129" i="4"/>
  <c r="AO129" i="4"/>
  <c r="AM130" i="4"/>
  <c r="AN130" i="4"/>
  <c r="AO130" i="4"/>
  <c r="AM131" i="4"/>
  <c r="AN131" i="4"/>
  <c r="AO131" i="4"/>
  <c r="AM132" i="4"/>
  <c r="AN132" i="4"/>
  <c r="AO132" i="4"/>
  <c r="AM133" i="4"/>
  <c r="AN133" i="4"/>
  <c r="AO133" i="4"/>
  <c r="AM134" i="4"/>
  <c r="AN134" i="4"/>
  <c r="AO134" i="4"/>
  <c r="AM135" i="4"/>
  <c r="AN135" i="4"/>
  <c r="AO135" i="4"/>
  <c r="AM136" i="4"/>
  <c r="AN136" i="4"/>
  <c r="AO136" i="4"/>
  <c r="AM137" i="4"/>
  <c r="AN137" i="4"/>
  <c r="AO137" i="4"/>
  <c r="AM138" i="4"/>
  <c r="AN138" i="4"/>
  <c r="AO138" i="4"/>
  <c r="AM139" i="4"/>
  <c r="AN139" i="4"/>
  <c r="AO139" i="4"/>
  <c r="AM140" i="4"/>
  <c r="AN140" i="4"/>
  <c r="AO140" i="4"/>
  <c r="AM141" i="4"/>
  <c r="AN141" i="4"/>
  <c r="AO141" i="4"/>
  <c r="AM142" i="4"/>
  <c r="AN142" i="4"/>
  <c r="AO142" i="4"/>
  <c r="AM143" i="4"/>
  <c r="AN143" i="4"/>
  <c r="AO143" i="4"/>
  <c r="AM144" i="4"/>
  <c r="AN144" i="4"/>
  <c r="AO144" i="4"/>
  <c r="AM145" i="4"/>
  <c r="AN145" i="4"/>
  <c r="AO145" i="4"/>
  <c r="AM146" i="4"/>
  <c r="AN146" i="4"/>
  <c r="AO146" i="4"/>
  <c r="AM147" i="4"/>
  <c r="AN147" i="4"/>
  <c r="AO147" i="4"/>
  <c r="AM148" i="4"/>
  <c r="AN148" i="4"/>
  <c r="AO148" i="4"/>
  <c r="AM149" i="4"/>
  <c r="AN149" i="4"/>
  <c r="AO149" i="4"/>
  <c r="AM150" i="4"/>
  <c r="AN150" i="4"/>
  <c r="AO150" i="4"/>
  <c r="AM151" i="4"/>
  <c r="AN151" i="4"/>
  <c r="AO151" i="4"/>
  <c r="AM152" i="4"/>
  <c r="AN152" i="4"/>
  <c r="AO152" i="4"/>
  <c r="AM153" i="4"/>
  <c r="AN153" i="4"/>
  <c r="AO153" i="4"/>
  <c r="AM154" i="4"/>
  <c r="AN154" i="4"/>
  <c r="AO154" i="4"/>
  <c r="AM155" i="4"/>
  <c r="AN155" i="4"/>
  <c r="AO155" i="4"/>
  <c r="AM156" i="4"/>
  <c r="AN156" i="4"/>
  <c r="AO156" i="4"/>
  <c r="AM157" i="4"/>
  <c r="AN157" i="4"/>
  <c r="AO157" i="4"/>
  <c r="AM158" i="4"/>
  <c r="AN158" i="4"/>
  <c r="AO158" i="4"/>
  <c r="AM159" i="4"/>
  <c r="AN159" i="4"/>
  <c r="AO159" i="4"/>
  <c r="AM160" i="4"/>
  <c r="AN160" i="4"/>
  <c r="AO160" i="4"/>
  <c r="AM161" i="4"/>
  <c r="AN161" i="4"/>
  <c r="AO161" i="4"/>
  <c r="AM162" i="4"/>
  <c r="AN162" i="4"/>
  <c r="AO162" i="4"/>
  <c r="AM163" i="4"/>
  <c r="AN163" i="4"/>
  <c r="AO163" i="4"/>
  <c r="AM164" i="4"/>
  <c r="AN164" i="4"/>
  <c r="AO164" i="4"/>
  <c r="AM165" i="4"/>
  <c r="AN165" i="4"/>
  <c r="AO165" i="4"/>
  <c r="AM166" i="4"/>
  <c r="AN166" i="4"/>
  <c r="AO166" i="4"/>
  <c r="AM167" i="4"/>
  <c r="AN167" i="4"/>
  <c r="AO167" i="4"/>
  <c r="AM168" i="4"/>
  <c r="AN168" i="4"/>
  <c r="AO168" i="4"/>
  <c r="AM169" i="4"/>
  <c r="AN169" i="4"/>
  <c r="AO169" i="4"/>
  <c r="AM170" i="4"/>
  <c r="AN170" i="4"/>
  <c r="AO170" i="4"/>
  <c r="AM171" i="4"/>
  <c r="AN171" i="4"/>
  <c r="AO171" i="4"/>
  <c r="AM172" i="4"/>
  <c r="AN172" i="4"/>
  <c r="AO172" i="4"/>
  <c r="AM173" i="4"/>
  <c r="AN173" i="4"/>
  <c r="AO173" i="4"/>
  <c r="AM174" i="4"/>
  <c r="AN174" i="4"/>
  <c r="AO174" i="4"/>
  <c r="AM175" i="4"/>
  <c r="AN175" i="4"/>
  <c r="AO175" i="4"/>
  <c r="AM176" i="4"/>
  <c r="AN176" i="4"/>
  <c r="AO176" i="4"/>
  <c r="AM177" i="4"/>
  <c r="AN177" i="4"/>
  <c r="AO177" i="4"/>
  <c r="AM178" i="4"/>
  <c r="AN178" i="4"/>
  <c r="AO178" i="4"/>
  <c r="AM179" i="4"/>
  <c r="AN179" i="4"/>
  <c r="AO179" i="4"/>
  <c r="AM180" i="4"/>
  <c r="AN180" i="4"/>
  <c r="AO180" i="4"/>
  <c r="AM181" i="4"/>
  <c r="AN181" i="4"/>
  <c r="AO181" i="4"/>
  <c r="AM182" i="4"/>
  <c r="AN182" i="4"/>
  <c r="AO182" i="4"/>
  <c r="AM183" i="4"/>
  <c r="AN183" i="4"/>
  <c r="AO183" i="4"/>
  <c r="AM184" i="4"/>
  <c r="AN184" i="4"/>
  <c r="AO184" i="4"/>
  <c r="AM185" i="4"/>
  <c r="AN185" i="4"/>
  <c r="AO185" i="4"/>
  <c r="AM186" i="4"/>
  <c r="AN186" i="4"/>
  <c r="AO186" i="4"/>
  <c r="AM187" i="4"/>
  <c r="AN187" i="4"/>
  <c r="AO187" i="4"/>
  <c r="AM188" i="4"/>
  <c r="AN188" i="4"/>
  <c r="AO188" i="4"/>
  <c r="AM189" i="4"/>
  <c r="AN189" i="4"/>
  <c r="AO189" i="4"/>
  <c r="AM190" i="4"/>
  <c r="AN190" i="4"/>
  <c r="AO190" i="4"/>
  <c r="AM191" i="4"/>
  <c r="AN191" i="4"/>
  <c r="AO191" i="4"/>
  <c r="AM192" i="4"/>
  <c r="AN192" i="4"/>
  <c r="AO192" i="4"/>
  <c r="AM193" i="4"/>
  <c r="AN193" i="4"/>
  <c r="AO193" i="4"/>
  <c r="AM194" i="4"/>
  <c r="AN194" i="4"/>
  <c r="AO194" i="4"/>
  <c r="AM195" i="4"/>
  <c r="AN195" i="4"/>
  <c r="AO195" i="4"/>
  <c r="AM196" i="4"/>
  <c r="AN196" i="4"/>
  <c r="AO196" i="4"/>
  <c r="AM197" i="4"/>
  <c r="AN197" i="4"/>
  <c r="AO197" i="4"/>
  <c r="AM198" i="4"/>
  <c r="AN198" i="4"/>
  <c r="AO198" i="4"/>
  <c r="AM199" i="4"/>
  <c r="AN199" i="4"/>
  <c r="AO199" i="4"/>
  <c r="AM200" i="4"/>
  <c r="AN200" i="4"/>
  <c r="AO200" i="4"/>
  <c r="AM201" i="4"/>
  <c r="AN201" i="4"/>
  <c r="AO201" i="4"/>
  <c r="AM202" i="4"/>
  <c r="AN202" i="4"/>
  <c r="AO202" i="4"/>
  <c r="AM203" i="4"/>
  <c r="AN203" i="4"/>
  <c r="AO203" i="4"/>
  <c r="AM204" i="4"/>
  <c r="AN204" i="4"/>
  <c r="AO204" i="4"/>
  <c r="AM205" i="4"/>
  <c r="AN205" i="4"/>
  <c r="AO205" i="4"/>
  <c r="AM206" i="4"/>
  <c r="AN206" i="4"/>
  <c r="AO206" i="4"/>
  <c r="AM207" i="4"/>
  <c r="AN207" i="4"/>
  <c r="AO207" i="4"/>
  <c r="AM208" i="4"/>
  <c r="AN208" i="4"/>
  <c r="AO208" i="4"/>
  <c r="AM209" i="4"/>
  <c r="AN209" i="4"/>
  <c r="AO209" i="4"/>
  <c r="AM210" i="4"/>
  <c r="AN210" i="4"/>
  <c r="AO210" i="4"/>
  <c r="AM211" i="4"/>
  <c r="AN211" i="4"/>
  <c r="AO211" i="4"/>
  <c r="AM212" i="4"/>
  <c r="AN212" i="4"/>
  <c r="AO212" i="4"/>
  <c r="AM213" i="4"/>
  <c r="AN213" i="4"/>
  <c r="AO213" i="4"/>
  <c r="AM214" i="4"/>
  <c r="AN214" i="4"/>
  <c r="AO214" i="4"/>
  <c r="AM215" i="4"/>
  <c r="AN215" i="4"/>
  <c r="AO215" i="4"/>
  <c r="AM216" i="4"/>
  <c r="AN216" i="4"/>
  <c r="AO216" i="4"/>
  <c r="AM217" i="4"/>
  <c r="AN217" i="4"/>
  <c r="AO217" i="4"/>
  <c r="AM218" i="4"/>
  <c r="AN218" i="4"/>
  <c r="AO218" i="4"/>
  <c r="AM219" i="4"/>
  <c r="AN219" i="4"/>
  <c r="AO219" i="4"/>
  <c r="AM220" i="4"/>
  <c r="AN220" i="4"/>
  <c r="AO220" i="4"/>
  <c r="AM221" i="4"/>
  <c r="AN221" i="4"/>
  <c r="AO221" i="4"/>
  <c r="AM222" i="4"/>
  <c r="AN222" i="4"/>
  <c r="AO222" i="4"/>
  <c r="AM223" i="4"/>
  <c r="AN223" i="4"/>
  <c r="AO223" i="4"/>
  <c r="AM224" i="4"/>
  <c r="AN224" i="4"/>
  <c r="AO224" i="4"/>
  <c r="AM225" i="4"/>
  <c r="AN225" i="4"/>
  <c r="AO225" i="4"/>
  <c r="AM226" i="4"/>
  <c r="AN226" i="4"/>
  <c r="AO226" i="4"/>
  <c r="AM227" i="4"/>
  <c r="AN227" i="4"/>
  <c r="AO227" i="4"/>
  <c r="AM228" i="4"/>
  <c r="AN228" i="4"/>
  <c r="AO228" i="4"/>
  <c r="AM229" i="4"/>
  <c r="AN229" i="4"/>
  <c r="AO229" i="4"/>
  <c r="AM230" i="4"/>
  <c r="AN230" i="4"/>
  <c r="AO230" i="4"/>
  <c r="AM231" i="4"/>
  <c r="AN231" i="4"/>
  <c r="AO231" i="4"/>
  <c r="AM232" i="4"/>
  <c r="AN232" i="4"/>
  <c r="AO232" i="4"/>
  <c r="AM233" i="4"/>
  <c r="AN233" i="4"/>
  <c r="AO233" i="4"/>
  <c r="AM234" i="4"/>
  <c r="AN234" i="4"/>
  <c r="AO234" i="4"/>
  <c r="AM235" i="4"/>
  <c r="AN235" i="4"/>
  <c r="AO235" i="4"/>
  <c r="AM236" i="4"/>
  <c r="AN236" i="4"/>
  <c r="AO236" i="4"/>
  <c r="AM237" i="4"/>
  <c r="AN237" i="4"/>
  <c r="AO237" i="4"/>
  <c r="AM238" i="4"/>
  <c r="AN238" i="4"/>
  <c r="AO238" i="4"/>
  <c r="AM239" i="4"/>
  <c r="AN239" i="4"/>
  <c r="AO239" i="4"/>
  <c r="AM240" i="4"/>
  <c r="AN240" i="4"/>
  <c r="AO240" i="4"/>
  <c r="AM241" i="4"/>
  <c r="AN241" i="4"/>
  <c r="AO241" i="4"/>
  <c r="AM242" i="4"/>
  <c r="AN242" i="4"/>
  <c r="AO242" i="4"/>
  <c r="AM243" i="4"/>
  <c r="AN243" i="4"/>
  <c r="AO243" i="4"/>
  <c r="AM244" i="4"/>
  <c r="AN244" i="4"/>
  <c r="AO244" i="4"/>
  <c r="AM245" i="4"/>
  <c r="AN245" i="4"/>
  <c r="AO245" i="4"/>
  <c r="AM246" i="4"/>
  <c r="AN246" i="4"/>
  <c r="AO246" i="4"/>
  <c r="AM247" i="4"/>
  <c r="AN247" i="4"/>
  <c r="AO247" i="4"/>
  <c r="AM248" i="4"/>
  <c r="AN248" i="4"/>
  <c r="AO248" i="4"/>
  <c r="AM249" i="4"/>
  <c r="AN249" i="4"/>
  <c r="AO249" i="4"/>
  <c r="AM250" i="4"/>
  <c r="AN250" i="4"/>
  <c r="AO250" i="4"/>
  <c r="AM251" i="4"/>
  <c r="AN251" i="4"/>
  <c r="AO251" i="4"/>
  <c r="AM252" i="4"/>
  <c r="AN252" i="4"/>
  <c r="AO252" i="4"/>
  <c r="AM253" i="4"/>
  <c r="AN253" i="4"/>
  <c r="AO253" i="4"/>
  <c r="AM254" i="4"/>
  <c r="AN254" i="4"/>
  <c r="AO254" i="4"/>
  <c r="AM255" i="4"/>
  <c r="AN255" i="4"/>
  <c r="AO255" i="4"/>
  <c r="AM256" i="4"/>
  <c r="AN256" i="4"/>
  <c r="AO256" i="4"/>
  <c r="AM257" i="4"/>
  <c r="AN257" i="4"/>
  <c r="AO257" i="4"/>
  <c r="AM258" i="4"/>
  <c r="AN258" i="4"/>
  <c r="AO258" i="4"/>
  <c r="AM259" i="4"/>
  <c r="AN259" i="4"/>
  <c r="AO259" i="4"/>
  <c r="AM260" i="4"/>
  <c r="AN260" i="4"/>
  <c r="AO260" i="4"/>
  <c r="AM261" i="4"/>
  <c r="AN261" i="4"/>
  <c r="AO261" i="4"/>
  <c r="AM262" i="4"/>
  <c r="AN262" i="4"/>
  <c r="AO262" i="4"/>
  <c r="AM263" i="4"/>
  <c r="AN263" i="4"/>
  <c r="AO263" i="4"/>
  <c r="AM264" i="4"/>
  <c r="AN264" i="4"/>
  <c r="AO264" i="4"/>
  <c r="AM265" i="4"/>
  <c r="AN265" i="4"/>
  <c r="AO265" i="4"/>
  <c r="AM266" i="4"/>
  <c r="AN266" i="4"/>
  <c r="AO266" i="4"/>
  <c r="AM267" i="4"/>
  <c r="AN267" i="4"/>
  <c r="AO267" i="4"/>
  <c r="AM268" i="4"/>
  <c r="AN268" i="4"/>
  <c r="AO268" i="4"/>
  <c r="AM269" i="4"/>
  <c r="AN269" i="4"/>
  <c r="AO269" i="4"/>
  <c r="AM270" i="4"/>
  <c r="AN270" i="4"/>
  <c r="AO270" i="4"/>
  <c r="AM271" i="4"/>
  <c r="AN271" i="4"/>
  <c r="AO271" i="4"/>
  <c r="AM272" i="4"/>
  <c r="AN272" i="4"/>
  <c r="AO272" i="4"/>
  <c r="AM273" i="4"/>
  <c r="AN273" i="4"/>
  <c r="AO273" i="4"/>
  <c r="AM274" i="4"/>
  <c r="AN274" i="4"/>
  <c r="AO274" i="4"/>
  <c r="AM275" i="4"/>
  <c r="AN275" i="4"/>
  <c r="AO275" i="4"/>
  <c r="AM276" i="4"/>
  <c r="AN276" i="4"/>
  <c r="AO276" i="4"/>
  <c r="AM277" i="4"/>
  <c r="AN277" i="4"/>
  <c r="AO277" i="4"/>
  <c r="AM278" i="4"/>
  <c r="AN278" i="4"/>
  <c r="AO278" i="4"/>
  <c r="AM279" i="4"/>
  <c r="AN279" i="4"/>
  <c r="AO279" i="4"/>
  <c r="AM280" i="4"/>
  <c r="AN280" i="4"/>
  <c r="AO280" i="4"/>
  <c r="AM281" i="4"/>
  <c r="AN281" i="4"/>
  <c r="AO281" i="4"/>
  <c r="AM282" i="4"/>
  <c r="AN282" i="4"/>
  <c r="AO282" i="4"/>
  <c r="AM283" i="4"/>
  <c r="AN283" i="4"/>
  <c r="AO283" i="4"/>
  <c r="AM284" i="4"/>
  <c r="AN284" i="4"/>
  <c r="AO284" i="4"/>
  <c r="AM285" i="4"/>
  <c r="AN285" i="4"/>
  <c r="AO285" i="4"/>
  <c r="AM286" i="4"/>
  <c r="AN286" i="4"/>
  <c r="AO286" i="4"/>
  <c r="AM287" i="4"/>
  <c r="AN287" i="4"/>
  <c r="AO287" i="4"/>
  <c r="AM288" i="4"/>
  <c r="AN288" i="4"/>
  <c r="AO288" i="4"/>
  <c r="AM289" i="4"/>
  <c r="AN289" i="4"/>
  <c r="AO289" i="4"/>
  <c r="AM290" i="4"/>
  <c r="AN290" i="4"/>
  <c r="AO290" i="4"/>
  <c r="AM291" i="4"/>
  <c r="AN291" i="4"/>
  <c r="AO291" i="4"/>
  <c r="AM292" i="4"/>
  <c r="AN292" i="4"/>
  <c r="AO292" i="4"/>
  <c r="AM293" i="4"/>
  <c r="AN293" i="4"/>
  <c r="AO293" i="4"/>
  <c r="AM294" i="4"/>
  <c r="AN294" i="4"/>
  <c r="AO294" i="4"/>
  <c r="AM295" i="4"/>
  <c r="AN295" i="4"/>
  <c r="AO295" i="4"/>
  <c r="AM296" i="4"/>
  <c r="AN296" i="4"/>
  <c r="AO296" i="4"/>
  <c r="AM297" i="4"/>
  <c r="AN297" i="4"/>
  <c r="AO297" i="4"/>
  <c r="AM298" i="4"/>
  <c r="AN298" i="4"/>
  <c r="AO298" i="4"/>
  <c r="AM299" i="4"/>
  <c r="AN299" i="4"/>
  <c r="AO299" i="4"/>
  <c r="AM300" i="4"/>
  <c r="AN300" i="4"/>
  <c r="AO300" i="4"/>
  <c r="AM301" i="4"/>
  <c r="AN301" i="4"/>
  <c r="AO301" i="4"/>
  <c r="AM302" i="4"/>
  <c r="AN302" i="4"/>
  <c r="AO302" i="4"/>
  <c r="AM303" i="4"/>
  <c r="AN303" i="4"/>
  <c r="AO303" i="4"/>
  <c r="AM304" i="4"/>
  <c r="AN304" i="4"/>
  <c r="AO304" i="4"/>
  <c r="AM305" i="4"/>
  <c r="AN305" i="4"/>
  <c r="AO305" i="4"/>
  <c r="AM306" i="4"/>
  <c r="AN306" i="4"/>
  <c r="AO306" i="4"/>
  <c r="AM307" i="4"/>
  <c r="AN307" i="4"/>
  <c r="AO307" i="4"/>
  <c r="AM308" i="4"/>
  <c r="AN308" i="4"/>
  <c r="AO308" i="4"/>
  <c r="AM309" i="4"/>
  <c r="AN309" i="4"/>
  <c r="AO309" i="4"/>
  <c r="AM310" i="4"/>
  <c r="AN310" i="4"/>
  <c r="AO310" i="4"/>
  <c r="AM311" i="4"/>
  <c r="AN311" i="4"/>
  <c r="AO311" i="4"/>
  <c r="AM312" i="4"/>
  <c r="AN312" i="4"/>
  <c r="AO312" i="4"/>
  <c r="AM313" i="4"/>
  <c r="AN313" i="4"/>
  <c r="AO313" i="4"/>
  <c r="AM314" i="4"/>
  <c r="AN314" i="4"/>
  <c r="AO314" i="4"/>
  <c r="AM315" i="4"/>
  <c r="AN315" i="4"/>
  <c r="AO315" i="4"/>
  <c r="AM316" i="4"/>
  <c r="AN316" i="4"/>
  <c r="AO316" i="4"/>
  <c r="AM317" i="4"/>
  <c r="AN317" i="4"/>
  <c r="AO317" i="4"/>
  <c r="AM318" i="4"/>
  <c r="AN318" i="4"/>
  <c r="AO318" i="4"/>
  <c r="AM319" i="4"/>
  <c r="AN319" i="4"/>
  <c r="AO319" i="4"/>
  <c r="AM320" i="4"/>
  <c r="AN320" i="4"/>
  <c r="AO320" i="4"/>
  <c r="AM321" i="4"/>
  <c r="AN321" i="4"/>
  <c r="AO321" i="4"/>
  <c r="AM322" i="4"/>
  <c r="AN322" i="4"/>
  <c r="AO322" i="4"/>
  <c r="AM323" i="4"/>
  <c r="AN323" i="4"/>
  <c r="AO323" i="4"/>
  <c r="AM324" i="4"/>
  <c r="AN324" i="4"/>
  <c r="AO324" i="4"/>
  <c r="AM325" i="4"/>
  <c r="AN325" i="4"/>
  <c r="AO325" i="4"/>
  <c r="AM326" i="4"/>
  <c r="AN326" i="4"/>
  <c r="AO326" i="4"/>
  <c r="AM327" i="4"/>
  <c r="AN327" i="4"/>
  <c r="AO327" i="4"/>
  <c r="AM328" i="4"/>
  <c r="AN328" i="4"/>
  <c r="AO328" i="4"/>
  <c r="AM329" i="4"/>
  <c r="AN329" i="4"/>
  <c r="AO329" i="4"/>
  <c r="AM330" i="4"/>
  <c r="AN330" i="4"/>
  <c r="AO330" i="4"/>
  <c r="AM331" i="4"/>
  <c r="AN331" i="4"/>
  <c r="AO331" i="4"/>
  <c r="AM332" i="4"/>
  <c r="AN332" i="4"/>
  <c r="AO332" i="4"/>
  <c r="AM333" i="4"/>
  <c r="AN333" i="4"/>
  <c r="AO333" i="4"/>
  <c r="AM334" i="4"/>
  <c r="AN334" i="4"/>
  <c r="AO334" i="4"/>
  <c r="AM335" i="4"/>
  <c r="AN335" i="4"/>
  <c r="AO335" i="4"/>
  <c r="AM336" i="4"/>
  <c r="AN336" i="4"/>
  <c r="AO336" i="4"/>
  <c r="AM337" i="4"/>
  <c r="AN337" i="4"/>
  <c r="AO337" i="4"/>
  <c r="AM338" i="4"/>
  <c r="AN338" i="4"/>
  <c r="AO338" i="4"/>
  <c r="AM339" i="4"/>
  <c r="AN339" i="4"/>
  <c r="AO339" i="4"/>
  <c r="AM340" i="4"/>
  <c r="AN340" i="4"/>
  <c r="AO340" i="4"/>
  <c r="AM341" i="4"/>
  <c r="AN341" i="4"/>
  <c r="AO341" i="4"/>
  <c r="AM342" i="4"/>
  <c r="AN342" i="4"/>
  <c r="AO342" i="4"/>
  <c r="AM343" i="4"/>
  <c r="AN343" i="4"/>
  <c r="AO343" i="4"/>
  <c r="AM344" i="4"/>
  <c r="AN344" i="4"/>
  <c r="AO344" i="4"/>
  <c r="AM345" i="4"/>
  <c r="AN345" i="4"/>
  <c r="AO345" i="4"/>
  <c r="AM346" i="4"/>
  <c r="AN346" i="4"/>
  <c r="AO346" i="4"/>
  <c r="AM347" i="4"/>
  <c r="AN347" i="4"/>
  <c r="AO347" i="4"/>
  <c r="AM348" i="4"/>
  <c r="AN348" i="4"/>
  <c r="AO348" i="4"/>
  <c r="AM349" i="4"/>
  <c r="AN349" i="4"/>
  <c r="AO349" i="4"/>
  <c r="AM350" i="4"/>
  <c r="AN350" i="4"/>
  <c r="AO350" i="4"/>
  <c r="AM351" i="4"/>
  <c r="AN351" i="4"/>
  <c r="AO351" i="4"/>
  <c r="AM352" i="4"/>
  <c r="AN352" i="4"/>
  <c r="AO352" i="4"/>
  <c r="AM353" i="4"/>
  <c r="AN353" i="4"/>
  <c r="AO353" i="4"/>
  <c r="AM354" i="4"/>
  <c r="AN354" i="4"/>
  <c r="AO354" i="4"/>
  <c r="AM355" i="4"/>
  <c r="AN355" i="4"/>
  <c r="AO355" i="4"/>
  <c r="AM356" i="4"/>
  <c r="AN356" i="4"/>
  <c r="AO356" i="4"/>
  <c r="AM357" i="4"/>
  <c r="AN357" i="4"/>
  <c r="AO357" i="4"/>
  <c r="AM358" i="4"/>
  <c r="AN358" i="4"/>
  <c r="AO358" i="4"/>
  <c r="AM359" i="4"/>
  <c r="AN359" i="4"/>
  <c r="AO359" i="4"/>
  <c r="AM360" i="4"/>
  <c r="AN360" i="4"/>
  <c r="AO360" i="4"/>
  <c r="AM361" i="4"/>
  <c r="AN361" i="4"/>
  <c r="AO361" i="4"/>
  <c r="AM362" i="4"/>
  <c r="AN362" i="4"/>
  <c r="AO362" i="4"/>
  <c r="AM363" i="4"/>
  <c r="AN363" i="4"/>
  <c r="AO363" i="4"/>
  <c r="AM364" i="4"/>
  <c r="AN364" i="4"/>
  <c r="AO364" i="4"/>
  <c r="AM365" i="4"/>
  <c r="AN365" i="4"/>
  <c r="AO365" i="4"/>
  <c r="AM366" i="4"/>
  <c r="AN366" i="4"/>
  <c r="AO366" i="4"/>
  <c r="AM367" i="4"/>
  <c r="AN367" i="4"/>
  <c r="AO367" i="4"/>
  <c r="AM368" i="4"/>
  <c r="AN368" i="4"/>
  <c r="AO368" i="4"/>
  <c r="AM369" i="4"/>
  <c r="AN369" i="4"/>
  <c r="AO369" i="4"/>
  <c r="AM370" i="4"/>
  <c r="AN370" i="4"/>
  <c r="AO370" i="4"/>
  <c r="AM371" i="4"/>
  <c r="AN371" i="4"/>
  <c r="AO371" i="4"/>
  <c r="AM372" i="4"/>
  <c r="AN372" i="4"/>
  <c r="AO372" i="4"/>
  <c r="AM373" i="4"/>
  <c r="AN373" i="4"/>
  <c r="AO373" i="4"/>
  <c r="AM374" i="4"/>
  <c r="AN374" i="4"/>
  <c r="AO374" i="4"/>
  <c r="AM375" i="4"/>
  <c r="AN375" i="4"/>
  <c r="AO375" i="4"/>
  <c r="AM376" i="4"/>
  <c r="AN376" i="4"/>
  <c r="AO376" i="4"/>
  <c r="AM377" i="4"/>
  <c r="AN377" i="4"/>
  <c r="AO377" i="4"/>
  <c r="AM378" i="4"/>
  <c r="AN378" i="4"/>
  <c r="AO378" i="4"/>
  <c r="AM379" i="4"/>
  <c r="AN379" i="4"/>
  <c r="AO379" i="4"/>
  <c r="AM380" i="4"/>
  <c r="AN380" i="4"/>
  <c r="AO380" i="4"/>
  <c r="AM381" i="4"/>
  <c r="AN381" i="4"/>
  <c r="AO381" i="4"/>
  <c r="AM382" i="4"/>
  <c r="AN382" i="4"/>
  <c r="AO382" i="4"/>
  <c r="AM383" i="4"/>
  <c r="AN383" i="4"/>
  <c r="AO383" i="4"/>
  <c r="AM384" i="4"/>
  <c r="AN384" i="4"/>
  <c r="AO384" i="4"/>
  <c r="AM385" i="4"/>
  <c r="AN385" i="4"/>
  <c r="AO385" i="4"/>
  <c r="AM386" i="4"/>
  <c r="AN386" i="4"/>
  <c r="AO386" i="4"/>
  <c r="AM387" i="4"/>
  <c r="AN387" i="4"/>
  <c r="AO387" i="4"/>
  <c r="AM388" i="4"/>
  <c r="AN388" i="4"/>
  <c r="AO388" i="4"/>
  <c r="AM389" i="4"/>
  <c r="AN389" i="4"/>
  <c r="AO389" i="4"/>
  <c r="AM390" i="4"/>
  <c r="AN390" i="4"/>
  <c r="AO390" i="4"/>
  <c r="AM391" i="4"/>
  <c r="AN391" i="4"/>
  <c r="AO391" i="4"/>
  <c r="AM392" i="4"/>
  <c r="AN392" i="4"/>
  <c r="AO392" i="4"/>
  <c r="AM393" i="4"/>
  <c r="AN393" i="4"/>
  <c r="AO393" i="4"/>
  <c r="AM394" i="4"/>
  <c r="AN394" i="4"/>
  <c r="AO394" i="4"/>
  <c r="AM395" i="4"/>
  <c r="AN395" i="4"/>
  <c r="AO395" i="4"/>
  <c r="AM396" i="4"/>
  <c r="AN396" i="4"/>
  <c r="AO396" i="4"/>
  <c r="AM397" i="4"/>
  <c r="AN397" i="4"/>
  <c r="AO397" i="4"/>
  <c r="AM398" i="4"/>
  <c r="AN398" i="4"/>
  <c r="AO398" i="4"/>
  <c r="AM399" i="4"/>
  <c r="AN399" i="4"/>
  <c r="AO399" i="4"/>
  <c r="AM400" i="4"/>
  <c r="AN400" i="4"/>
  <c r="AO400" i="4"/>
  <c r="AM401" i="4"/>
  <c r="AN401" i="4"/>
  <c r="AO401" i="4"/>
  <c r="AM402" i="4"/>
  <c r="AN402" i="4"/>
  <c r="AO402" i="4"/>
  <c r="AM403" i="4"/>
  <c r="AN403" i="4"/>
  <c r="AO403" i="4"/>
  <c r="AM404" i="4"/>
  <c r="AN404" i="4"/>
  <c r="AO404" i="4"/>
  <c r="AM405" i="4"/>
  <c r="AN405" i="4"/>
  <c r="AO405" i="4"/>
  <c r="AM406" i="4"/>
  <c r="AN406" i="4"/>
  <c r="AO406" i="4"/>
  <c r="AM407" i="4"/>
  <c r="AN407" i="4"/>
  <c r="AO407" i="4"/>
  <c r="AM408" i="4"/>
  <c r="AN408" i="4"/>
  <c r="AO408" i="4"/>
  <c r="AM409" i="4"/>
  <c r="AN409" i="4"/>
  <c r="AO409" i="4"/>
  <c r="AM410" i="4"/>
  <c r="AN410" i="4"/>
  <c r="AO410" i="4"/>
  <c r="AM411" i="4"/>
  <c r="AN411" i="4"/>
  <c r="AO411" i="4"/>
  <c r="AM412" i="4"/>
  <c r="AN412" i="4"/>
  <c r="AO412" i="4"/>
  <c r="AM413" i="4"/>
  <c r="AN413" i="4"/>
  <c r="AO413" i="4"/>
  <c r="AM414" i="4"/>
  <c r="AN414" i="4"/>
  <c r="AO414" i="4"/>
  <c r="AM415" i="4"/>
  <c r="AN415" i="4"/>
  <c r="AO415" i="4"/>
  <c r="AM416" i="4"/>
  <c r="AN416" i="4"/>
  <c r="AO416" i="4"/>
  <c r="AM417" i="4"/>
  <c r="AN417" i="4"/>
  <c r="AO417" i="4"/>
  <c r="AM418" i="4"/>
  <c r="AN418" i="4"/>
  <c r="AO418" i="4"/>
  <c r="AM419" i="4"/>
  <c r="AN419" i="4"/>
  <c r="AO419" i="4"/>
  <c r="AM420" i="4"/>
  <c r="AN420" i="4"/>
  <c r="AO420" i="4"/>
  <c r="AM421" i="4"/>
  <c r="AN421" i="4"/>
  <c r="AO421" i="4"/>
  <c r="AM422" i="4"/>
  <c r="AN422" i="4"/>
  <c r="AO422" i="4"/>
  <c r="AM423" i="4"/>
  <c r="AN423" i="4"/>
  <c r="AO423" i="4"/>
  <c r="AM424" i="4"/>
  <c r="AN424" i="4"/>
  <c r="AO424" i="4"/>
  <c r="AM425" i="4"/>
  <c r="AN425" i="4"/>
  <c r="AO425" i="4"/>
  <c r="AM426" i="4"/>
  <c r="AN426" i="4"/>
  <c r="AO426" i="4"/>
  <c r="AM427" i="4"/>
  <c r="AN427" i="4"/>
  <c r="AO427" i="4"/>
  <c r="AM428" i="4"/>
  <c r="AN428" i="4"/>
  <c r="AO428" i="4"/>
  <c r="AM429" i="4"/>
  <c r="AN429" i="4"/>
  <c r="AO429" i="4"/>
  <c r="AM430" i="4"/>
  <c r="AN430" i="4"/>
  <c r="AO430" i="4"/>
  <c r="AM431" i="4"/>
  <c r="AN431" i="4"/>
  <c r="AO431" i="4"/>
  <c r="AM432" i="4"/>
  <c r="AN432" i="4"/>
  <c r="AO432" i="4"/>
  <c r="AM433" i="4"/>
  <c r="AN433" i="4"/>
  <c r="AO433" i="4"/>
  <c r="AM434" i="4"/>
  <c r="AN434" i="4"/>
  <c r="AO434" i="4"/>
  <c r="AM435" i="4"/>
  <c r="AN435" i="4"/>
  <c r="AO435" i="4"/>
  <c r="AM436" i="4"/>
  <c r="AN436" i="4"/>
  <c r="AO436" i="4"/>
  <c r="AM437" i="4"/>
  <c r="AN437" i="4"/>
  <c r="AO437" i="4"/>
  <c r="AM438" i="4"/>
  <c r="AN438" i="4"/>
  <c r="AO438" i="4"/>
  <c r="AM439" i="4"/>
  <c r="AN439" i="4"/>
  <c r="AO439" i="4"/>
  <c r="AM440" i="4"/>
  <c r="AN440" i="4"/>
  <c r="AO440" i="4"/>
  <c r="AM441" i="4"/>
  <c r="AN441" i="4"/>
  <c r="AO441" i="4"/>
  <c r="AM442" i="4"/>
  <c r="AN442" i="4"/>
  <c r="AO442" i="4"/>
  <c r="AM443" i="4"/>
  <c r="AN443" i="4"/>
  <c r="AO443" i="4"/>
  <c r="AM444" i="4"/>
  <c r="AN444" i="4"/>
  <c r="AO444" i="4"/>
  <c r="AM445" i="4"/>
  <c r="AN445" i="4"/>
  <c r="AO445" i="4"/>
  <c r="AM446" i="4"/>
  <c r="AN446" i="4"/>
  <c r="AO446" i="4"/>
  <c r="AM447" i="4"/>
  <c r="AN447" i="4"/>
  <c r="AO447" i="4"/>
  <c r="AM448" i="4"/>
  <c r="AN448" i="4"/>
  <c r="AO448" i="4"/>
  <c r="AM449" i="4"/>
  <c r="AN449" i="4"/>
  <c r="AO449" i="4"/>
  <c r="AM450" i="4"/>
  <c r="AN450" i="4"/>
  <c r="AO450" i="4"/>
  <c r="AM451" i="4"/>
  <c r="AN451" i="4"/>
  <c r="AO451" i="4"/>
  <c r="AM452" i="4"/>
  <c r="AN452" i="4"/>
  <c r="AO452" i="4"/>
  <c r="AM453" i="4"/>
  <c r="AN453" i="4"/>
  <c r="AO453" i="4"/>
  <c r="AM454" i="4"/>
  <c r="AN454" i="4"/>
  <c r="AO454" i="4"/>
  <c r="AM455" i="4"/>
  <c r="AN455" i="4"/>
  <c r="AO455" i="4"/>
  <c r="AM456" i="4"/>
  <c r="AN456" i="4"/>
  <c r="AO456" i="4"/>
  <c r="AM457" i="4"/>
  <c r="AN457" i="4"/>
  <c r="AO457" i="4"/>
  <c r="AM458" i="4"/>
  <c r="AN458" i="4"/>
  <c r="AO458" i="4"/>
  <c r="AM459" i="4"/>
  <c r="AN459" i="4"/>
  <c r="AO459" i="4"/>
  <c r="AM460" i="4"/>
  <c r="AN460" i="4"/>
  <c r="AO460" i="4"/>
  <c r="AM461" i="4"/>
  <c r="AN461" i="4"/>
  <c r="AO461" i="4"/>
  <c r="AM462" i="4"/>
  <c r="AN462" i="4"/>
  <c r="AO462" i="4"/>
  <c r="AM463" i="4"/>
  <c r="AN463" i="4"/>
  <c r="AO463" i="4"/>
  <c r="AM464" i="4"/>
  <c r="AN464" i="4"/>
  <c r="AO464" i="4"/>
  <c r="AM465" i="4"/>
  <c r="AN465" i="4"/>
  <c r="AO465" i="4"/>
  <c r="AM466" i="4"/>
  <c r="AN466" i="4"/>
  <c r="AO466" i="4"/>
  <c r="AM467" i="4"/>
  <c r="AN467" i="4"/>
  <c r="AO467" i="4"/>
  <c r="AM468" i="4"/>
  <c r="AN468" i="4"/>
  <c r="AO468" i="4"/>
  <c r="AM469" i="4"/>
  <c r="AN469" i="4"/>
  <c r="AO469" i="4"/>
  <c r="AM470" i="4"/>
  <c r="AN470" i="4"/>
  <c r="AO470" i="4"/>
  <c r="AM471" i="4"/>
  <c r="AN471" i="4"/>
  <c r="AO471" i="4"/>
  <c r="AM472" i="4"/>
  <c r="AN472" i="4"/>
  <c r="AO472" i="4"/>
  <c r="AM473" i="4"/>
  <c r="AN473" i="4"/>
  <c r="AO473" i="4"/>
  <c r="AM474" i="4"/>
  <c r="AN474" i="4"/>
  <c r="AO474" i="4"/>
  <c r="AM475" i="4"/>
  <c r="AN475" i="4"/>
  <c r="AO475" i="4"/>
  <c r="AM476" i="4"/>
  <c r="AN476" i="4"/>
  <c r="AO476" i="4"/>
  <c r="AM477" i="4"/>
  <c r="AN477" i="4"/>
  <c r="AO477" i="4"/>
  <c r="AM478" i="4"/>
  <c r="AN478" i="4"/>
  <c r="AO478" i="4"/>
  <c r="AM479" i="4"/>
  <c r="AN479" i="4"/>
  <c r="AO479" i="4"/>
  <c r="AM480" i="4"/>
  <c r="AN480" i="4"/>
  <c r="AO480" i="4"/>
  <c r="AM481" i="4"/>
  <c r="AN481" i="4"/>
  <c r="AO481" i="4"/>
  <c r="AM482" i="4"/>
  <c r="AN482" i="4"/>
  <c r="AO482" i="4"/>
  <c r="AM483" i="4"/>
  <c r="AN483" i="4"/>
  <c r="AO483" i="4"/>
  <c r="AM484" i="4"/>
  <c r="AN484" i="4"/>
  <c r="AO484" i="4"/>
  <c r="AM485" i="4"/>
  <c r="AN485" i="4"/>
  <c r="AO485" i="4"/>
  <c r="AM486" i="4"/>
  <c r="AN486" i="4"/>
  <c r="AO486" i="4"/>
  <c r="AM487" i="4"/>
  <c r="AN487" i="4"/>
  <c r="AO487" i="4"/>
  <c r="AM488" i="4"/>
  <c r="AN488" i="4"/>
  <c r="AO488" i="4"/>
  <c r="AM489" i="4"/>
  <c r="AN489" i="4"/>
  <c r="AO489" i="4"/>
  <c r="AM490" i="4"/>
  <c r="AN490" i="4"/>
  <c r="AO490" i="4"/>
  <c r="AM491" i="4"/>
  <c r="AN491" i="4"/>
  <c r="AO491" i="4"/>
  <c r="AM492" i="4"/>
  <c r="AN492" i="4"/>
  <c r="AO492" i="4"/>
  <c r="AM493" i="4"/>
  <c r="AN493" i="4"/>
  <c r="AO493" i="4"/>
  <c r="AM494" i="4"/>
  <c r="AN494" i="4"/>
  <c r="AO494" i="4"/>
  <c r="AM495" i="4"/>
  <c r="AN495" i="4"/>
  <c r="AO495" i="4"/>
  <c r="AM496" i="4"/>
  <c r="AN496" i="4"/>
  <c r="AO496" i="4"/>
  <c r="AM497" i="4"/>
  <c r="AN497" i="4"/>
  <c r="AO497" i="4"/>
  <c r="AM498" i="4"/>
  <c r="AN498" i="4"/>
  <c r="AO498" i="4"/>
  <c r="AM499" i="4"/>
  <c r="AN499" i="4"/>
  <c r="AO499" i="4"/>
  <c r="AM500" i="4"/>
  <c r="AN500" i="4"/>
  <c r="AO500" i="4"/>
  <c r="AM501" i="4"/>
  <c r="AN501" i="4"/>
  <c r="AO501" i="4"/>
  <c r="AM502" i="4"/>
  <c r="AN502" i="4"/>
  <c r="AO502" i="4"/>
  <c r="AM503" i="4"/>
  <c r="AN503" i="4"/>
  <c r="AO503" i="4"/>
  <c r="AM504" i="4"/>
  <c r="AN504" i="4"/>
  <c r="AO504" i="4"/>
  <c r="AM505" i="4"/>
  <c r="AN505" i="4"/>
  <c r="AO505" i="4"/>
  <c r="AM506" i="4"/>
  <c r="AN506" i="4"/>
  <c r="AO506" i="4"/>
  <c r="AM507" i="4"/>
  <c r="AN507" i="4"/>
  <c r="AO507" i="4"/>
  <c r="AM508" i="4"/>
  <c r="AN508" i="4"/>
  <c r="AO508" i="4"/>
  <c r="AM509" i="4"/>
  <c r="AN509" i="4"/>
  <c r="AO509" i="4"/>
  <c r="AM510" i="4"/>
  <c r="AN510" i="4"/>
  <c r="AO510" i="4"/>
  <c r="AM511" i="4"/>
  <c r="AN511" i="4"/>
  <c r="AO511" i="4"/>
  <c r="AM512" i="4"/>
  <c r="AN512" i="4"/>
  <c r="AO512" i="4"/>
  <c r="AM513" i="4"/>
  <c r="AN513" i="4"/>
  <c r="AO513" i="4"/>
  <c r="AM514" i="4"/>
  <c r="AN514" i="4"/>
  <c r="AO514" i="4"/>
  <c r="AM515" i="4"/>
  <c r="AN515" i="4"/>
  <c r="AO515" i="4"/>
  <c r="AM516" i="4"/>
  <c r="AN516" i="4"/>
  <c r="AO516" i="4"/>
  <c r="AM517" i="4"/>
  <c r="AN517" i="4"/>
  <c r="AO517" i="4"/>
  <c r="AM518" i="4"/>
  <c r="AN518" i="4"/>
  <c r="AO518" i="4"/>
  <c r="AM519" i="4"/>
  <c r="AN519" i="4"/>
  <c r="AO519" i="4"/>
  <c r="AM520" i="4"/>
  <c r="AN520" i="4"/>
  <c r="AO520" i="4"/>
  <c r="AM521" i="4"/>
  <c r="AN521" i="4"/>
  <c r="AO521" i="4"/>
  <c r="AM522" i="4"/>
  <c r="AN522" i="4"/>
  <c r="AO522" i="4"/>
  <c r="AM523" i="4"/>
  <c r="AN523" i="4"/>
  <c r="AO523" i="4"/>
  <c r="AM524" i="4"/>
  <c r="AN524" i="4"/>
  <c r="AO524" i="4"/>
  <c r="AM525" i="4"/>
  <c r="AN525" i="4"/>
  <c r="AO525" i="4"/>
  <c r="AM526" i="4"/>
  <c r="AN526" i="4"/>
  <c r="AO526" i="4"/>
  <c r="AM527" i="4"/>
  <c r="AN527" i="4"/>
  <c r="AO527" i="4"/>
  <c r="AM528" i="4"/>
  <c r="AN528" i="4"/>
  <c r="AO528" i="4"/>
  <c r="AM529" i="4"/>
  <c r="AN529" i="4"/>
  <c r="AO529" i="4"/>
  <c r="AM530" i="4"/>
  <c r="AN530" i="4"/>
  <c r="AO530" i="4"/>
  <c r="AM531" i="4"/>
  <c r="AN531" i="4"/>
  <c r="AO531" i="4"/>
  <c r="AM532" i="4"/>
  <c r="AN532" i="4"/>
  <c r="AO532" i="4"/>
  <c r="AM533" i="4"/>
  <c r="AN533" i="4"/>
  <c r="AO533" i="4"/>
  <c r="AM534" i="4"/>
  <c r="AN534" i="4"/>
  <c r="AO534" i="4"/>
  <c r="AM535" i="4"/>
  <c r="AN535" i="4"/>
  <c r="AO535" i="4"/>
  <c r="AM536" i="4"/>
  <c r="AN536" i="4"/>
  <c r="AO536" i="4"/>
  <c r="AM537" i="4"/>
  <c r="AN537" i="4"/>
  <c r="AO537" i="4"/>
  <c r="AM538" i="4"/>
  <c r="AN538" i="4"/>
  <c r="AO538" i="4"/>
  <c r="AM539" i="4"/>
  <c r="AN539" i="4"/>
  <c r="AO539" i="4"/>
  <c r="AM540" i="4"/>
  <c r="AN540" i="4"/>
  <c r="AO540" i="4"/>
  <c r="AM541" i="4"/>
  <c r="AN541" i="4"/>
  <c r="AO541" i="4"/>
  <c r="AM542" i="4"/>
  <c r="AN542" i="4"/>
  <c r="AO542" i="4"/>
  <c r="AM543" i="4"/>
  <c r="AN543" i="4"/>
  <c r="AO543" i="4"/>
  <c r="AM544" i="4"/>
  <c r="AN544" i="4"/>
  <c r="AO544" i="4"/>
  <c r="AM545" i="4"/>
  <c r="AN545" i="4"/>
  <c r="AO545" i="4"/>
  <c r="AM546" i="4"/>
  <c r="AN546" i="4"/>
  <c r="AO546" i="4"/>
  <c r="AM547" i="4"/>
  <c r="AN547" i="4"/>
  <c r="AO547" i="4"/>
  <c r="AM548" i="4"/>
  <c r="AN548" i="4"/>
  <c r="AO548" i="4"/>
  <c r="AM549" i="4"/>
  <c r="AN549" i="4"/>
  <c r="AO549" i="4"/>
  <c r="AM550" i="4"/>
  <c r="AN550" i="4"/>
  <c r="AO550" i="4"/>
  <c r="AM551" i="4"/>
  <c r="AN551" i="4"/>
  <c r="AO551" i="4"/>
  <c r="AM552" i="4"/>
  <c r="AN552" i="4"/>
  <c r="AO552" i="4"/>
  <c r="AM553" i="4"/>
  <c r="AN553" i="4"/>
  <c r="AO553" i="4"/>
  <c r="AM554" i="4"/>
  <c r="AN554" i="4"/>
  <c r="AO554" i="4"/>
  <c r="AM555" i="4"/>
  <c r="AN555" i="4"/>
  <c r="AO555" i="4"/>
  <c r="AM556" i="4"/>
  <c r="AN556" i="4"/>
  <c r="AO556" i="4"/>
  <c r="AM557" i="4"/>
  <c r="AN557" i="4"/>
  <c r="AO557" i="4"/>
  <c r="AM558" i="4"/>
  <c r="AN558" i="4"/>
  <c r="AO558" i="4"/>
  <c r="AM559" i="4"/>
  <c r="AN559" i="4"/>
  <c r="AO559" i="4"/>
  <c r="AM560" i="4"/>
  <c r="AN560" i="4"/>
  <c r="AO560" i="4"/>
  <c r="AM561" i="4"/>
  <c r="AN561" i="4"/>
  <c r="AO561" i="4"/>
  <c r="AM562" i="4"/>
  <c r="AN562" i="4"/>
  <c r="AO562" i="4"/>
  <c r="AM563" i="4"/>
  <c r="AN563" i="4"/>
  <c r="AO563" i="4"/>
  <c r="AM564" i="4"/>
  <c r="AN564" i="4"/>
  <c r="AO564" i="4"/>
  <c r="AM565" i="4"/>
  <c r="AN565" i="4"/>
  <c r="AO565" i="4"/>
  <c r="AM566" i="4"/>
  <c r="AN566" i="4"/>
  <c r="AO566" i="4"/>
  <c r="AM567" i="4"/>
  <c r="AN567" i="4"/>
  <c r="AO567" i="4"/>
  <c r="AM568" i="4"/>
  <c r="AN568" i="4"/>
  <c r="AO568" i="4"/>
  <c r="AM569" i="4"/>
  <c r="AN569" i="4"/>
  <c r="AO569" i="4"/>
  <c r="AM570" i="4"/>
  <c r="AN570" i="4"/>
  <c r="AO570" i="4"/>
  <c r="AM571" i="4"/>
  <c r="AN571" i="4"/>
  <c r="AO571" i="4"/>
  <c r="AM572" i="4"/>
  <c r="AN572" i="4"/>
  <c r="AO572" i="4"/>
  <c r="AM573" i="4"/>
  <c r="AN573" i="4"/>
  <c r="AO573" i="4"/>
  <c r="AM574" i="4"/>
  <c r="AN574" i="4"/>
  <c r="AO574" i="4"/>
  <c r="AM575" i="4"/>
  <c r="AN575" i="4"/>
  <c r="AO575" i="4"/>
  <c r="AM576" i="4"/>
  <c r="AN576" i="4"/>
  <c r="AO576" i="4"/>
  <c r="AM577" i="4"/>
  <c r="AN577" i="4"/>
  <c r="AO577" i="4"/>
  <c r="AM578" i="4"/>
  <c r="AN578" i="4"/>
  <c r="AO578" i="4"/>
  <c r="AM579" i="4"/>
  <c r="AN579" i="4"/>
  <c r="AO579" i="4"/>
  <c r="AM580" i="4"/>
  <c r="AN580" i="4"/>
  <c r="AO580" i="4"/>
  <c r="AM581" i="4"/>
  <c r="AN581" i="4"/>
  <c r="AO581" i="4"/>
  <c r="AM582" i="4"/>
  <c r="AN582" i="4"/>
  <c r="AO582" i="4"/>
  <c r="AM583" i="4"/>
  <c r="AN583" i="4"/>
  <c r="AO583" i="4"/>
  <c r="AM584" i="4"/>
  <c r="AN584" i="4"/>
  <c r="AO584" i="4"/>
  <c r="AM585" i="4"/>
  <c r="AN585" i="4"/>
  <c r="AO585" i="4"/>
  <c r="AM586" i="4"/>
  <c r="AN586" i="4"/>
  <c r="AO586" i="4"/>
  <c r="AM587" i="4"/>
  <c r="AN587" i="4"/>
  <c r="AO587" i="4"/>
  <c r="AM588" i="4"/>
  <c r="AN588" i="4"/>
  <c r="AO588" i="4"/>
  <c r="AM589" i="4"/>
  <c r="AN589" i="4"/>
  <c r="AO589" i="4"/>
  <c r="AM590" i="4"/>
  <c r="AN590" i="4"/>
  <c r="AO590" i="4"/>
  <c r="AM591" i="4"/>
  <c r="AN591" i="4"/>
  <c r="AO591" i="4"/>
  <c r="AM592" i="4"/>
  <c r="AN592" i="4"/>
  <c r="AO592" i="4"/>
  <c r="AM593" i="4"/>
  <c r="AN593" i="4"/>
  <c r="AO593" i="4"/>
  <c r="AM594" i="4"/>
  <c r="AN594" i="4"/>
  <c r="AO594" i="4"/>
  <c r="AM595" i="4"/>
  <c r="AN595" i="4"/>
  <c r="AO595" i="4"/>
  <c r="AM596" i="4"/>
  <c r="AN596" i="4"/>
  <c r="AO596" i="4"/>
  <c r="AM597" i="4"/>
  <c r="AN597" i="4"/>
  <c r="AO597" i="4"/>
  <c r="AM598" i="4"/>
  <c r="AN598" i="4"/>
  <c r="AO598" i="4"/>
  <c r="AM599" i="4"/>
  <c r="AN599" i="4"/>
  <c r="AO599" i="4"/>
  <c r="AM600" i="4"/>
  <c r="AN600" i="4"/>
  <c r="AO600" i="4"/>
  <c r="AM601" i="4"/>
  <c r="AN601" i="4"/>
  <c r="AO601" i="4"/>
  <c r="AM602" i="4"/>
  <c r="AN602" i="4"/>
  <c r="AO602" i="4"/>
  <c r="AM603" i="4"/>
  <c r="AN603" i="4"/>
  <c r="AO603" i="4"/>
  <c r="AM604" i="4"/>
  <c r="AN604" i="4"/>
  <c r="AO604" i="4"/>
  <c r="AM605" i="4"/>
  <c r="AN605" i="4"/>
  <c r="AO605" i="4"/>
  <c r="AM606" i="4"/>
  <c r="AN606" i="4"/>
  <c r="AO606" i="4"/>
  <c r="AM607" i="4"/>
  <c r="AN607" i="4"/>
  <c r="AO607" i="4"/>
  <c r="AM608" i="4"/>
  <c r="AN608" i="4"/>
  <c r="AO608" i="4"/>
  <c r="AM609" i="4"/>
  <c r="AN609" i="4"/>
  <c r="AO609" i="4"/>
  <c r="AM610" i="4"/>
  <c r="AN610" i="4"/>
  <c r="AO610" i="4"/>
  <c r="AM611" i="4"/>
  <c r="AN611" i="4"/>
  <c r="AO611" i="4"/>
  <c r="AM612" i="4"/>
  <c r="AN612" i="4"/>
  <c r="AO612" i="4"/>
  <c r="AM613" i="4"/>
  <c r="AN613" i="4"/>
  <c r="AO613" i="4"/>
  <c r="AM614" i="4"/>
  <c r="AN614" i="4"/>
  <c r="AO614" i="4"/>
  <c r="AM615" i="4"/>
  <c r="AN615" i="4"/>
  <c r="AO615" i="4"/>
  <c r="AM616" i="4"/>
  <c r="AN616" i="4"/>
  <c r="AO616" i="4"/>
  <c r="AM617" i="4"/>
  <c r="AN617" i="4"/>
  <c r="AO617" i="4"/>
  <c r="AM618" i="4"/>
  <c r="AN618" i="4"/>
  <c r="AO618" i="4"/>
  <c r="AM619" i="4"/>
  <c r="AN619" i="4"/>
  <c r="AO619" i="4"/>
  <c r="AM620" i="4"/>
  <c r="AN620" i="4"/>
  <c r="AO620" i="4"/>
  <c r="AM3" i="4"/>
  <c r="AN3" i="4"/>
  <c r="B24" i="12"/>
  <c r="B21" i="12"/>
  <c r="B19" i="12"/>
  <c r="B18" i="12"/>
  <c r="B17" i="12"/>
  <c r="B16" i="12"/>
  <c r="D11" i="12"/>
  <c r="C11" i="12"/>
  <c r="E11" i="12" s="1"/>
  <c r="AO3" i="4"/>
  <c r="B23" i="12" l="1"/>
  <c r="B25" i="12" s="1"/>
  <c r="K21" i="6"/>
  <c r="AG438" i="4"/>
  <c r="AK438" i="4" s="1"/>
  <c r="AG439" i="4"/>
  <c r="AK439" i="4"/>
  <c r="AG440" i="4"/>
  <c r="AK440" i="4" s="1"/>
  <c r="AG441" i="4"/>
  <c r="AK441" i="4"/>
  <c r="AG442" i="4"/>
  <c r="AK442" i="4" s="1"/>
  <c r="AG443" i="4"/>
  <c r="AK443" i="4" s="1"/>
  <c r="AG444" i="4"/>
  <c r="AK444" i="4" s="1"/>
  <c r="AG445" i="4"/>
  <c r="AK445" i="4"/>
  <c r="AG446" i="4"/>
  <c r="AK446" i="4" s="1"/>
  <c r="AG447" i="4"/>
  <c r="AK447" i="4"/>
  <c r="AG448" i="4"/>
  <c r="AK448" i="4" s="1"/>
  <c r="AG449" i="4"/>
  <c r="AK449" i="4"/>
  <c r="AG450" i="4"/>
  <c r="AK450" i="4" s="1"/>
  <c r="AG451" i="4"/>
  <c r="AK451" i="4" s="1"/>
  <c r="AG452" i="4"/>
  <c r="AK452" i="4" s="1"/>
  <c r="AG453" i="4"/>
  <c r="AK453" i="4"/>
  <c r="AG454" i="4"/>
  <c r="AK454" i="4" s="1"/>
  <c r="AG455" i="4"/>
  <c r="AK455" i="4" s="1"/>
  <c r="AG456" i="4"/>
  <c r="AK456" i="4" s="1"/>
  <c r="AG457" i="4"/>
  <c r="AK457" i="4"/>
  <c r="AG458" i="4"/>
  <c r="AK458" i="4" s="1"/>
  <c r="AG459" i="4"/>
  <c r="AK459" i="4" s="1"/>
  <c r="AG460" i="4"/>
  <c r="AK460" i="4" s="1"/>
  <c r="AG461" i="4"/>
  <c r="AK461" i="4"/>
  <c r="AG462" i="4"/>
  <c r="AK462" i="4" s="1"/>
  <c r="AG463" i="4"/>
  <c r="AK463" i="4"/>
  <c r="AG464" i="4"/>
  <c r="AK464" i="4" s="1"/>
  <c r="AG465" i="4"/>
  <c r="AK465" i="4" s="1"/>
  <c r="AG466" i="4"/>
  <c r="AK466" i="4" s="1"/>
  <c r="AG467" i="4"/>
  <c r="AK467" i="4" s="1"/>
  <c r="AG468" i="4"/>
  <c r="AK468" i="4"/>
  <c r="AG469" i="4"/>
  <c r="AK469" i="4" s="1"/>
  <c r="AG470" i="4"/>
  <c r="AK470" i="4" s="1"/>
  <c r="AG471" i="4"/>
  <c r="AK471" i="4" s="1"/>
  <c r="AG472" i="4"/>
  <c r="AK472" i="4"/>
  <c r="AG473" i="4"/>
  <c r="AK473" i="4" s="1"/>
  <c r="AG474" i="4"/>
  <c r="AK474" i="4"/>
  <c r="AG475" i="4"/>
  <c r="AK475" i="4" s="1"/>
  <c r="AG476" i="4"/>
  <c r="AK476" i="4"/>
  <c r="AG477" i="4"/>
  <c r="AK477" i="4" s="1"/>
  <c r="AG478" i="4"/>
  <c r="AK478" i="4" s="1"/>
  <c r="AG479" i="4"/>
  <c r="AK479" i="4" s="1"/>
  <c r="AG480" i="4"/>
  <c r="AK480" i="4"/>
  <c r="AG481" i="4"/>
  <c r="AK481" i="4" s="1"/>
  <c r="AG482" i="4"/>
  <c r="AK482" i="4"/>
  <c r="AG483" i="4"/>
  <c r="AK483" i="4" s="1"/>
  <c r="AG484" i="4"/>
  <c r="AK484" i="4"/>
  <c r="AG485" i="4"/>
  <c r="AK485" i="4" s="1"/>
  <c r="AG486" i="4"/>
  <c r="AK486" i="4"/>
  <c r="AG487" i="4"/>
  <c r="AK487" i="4" s="1"/>
  <c r="AG488" i="4"/>
  <c r="AK488" i="4"/>
  <c r="AG489" i="4"/>
  <c r="AK489" i="4" s="1"/>
  <c r="AG490" i="4"/>
  <c r="AK490" i="4" s="1"/>
  <c r="AG491" i="4"/>
  <c r="AK491" i="4" s="1"/>
  <c r="AG492" i="4"/>
  <c r="AK492" i="4" s="1"/>
  <c r="AG493" i="4"/>
  <c r="AK493" i="4" s="1"/>
  <c r="AG494" i="4"/>
  <c r="AK494" i="4"/>
  <c r="AG495" i="4"/>
  <c r="AK495" i="4" s="1"/>
  <c r="AG496" i="4"/>
  <c r="AK496" i="4"/>
  <c r="AG497" i="4"/>
  <c r="AK497" i="4" s="1"/>
  <c r="AG498" i="4"/>
  <c r="AK498" i="4" s="1"/>
  <c r="AG499" i="4"/>
  <c r="AK499" i="4" s="1"/>
  <c r="AG500" i="4"/>
  <c r="AK500" i="4"/>
  <c r="AG501" i="4"/>
  <c r="AK501" i="4" s="1"/>
  <c r="AG502" i="4"/>
  <c r="AK502" i="4"/>
  <c r="AG503" i="4"/>
  <c r="AK503" i="4" s="1"/>
  <c r="AG504" i="4"/>
  <c r="AK504" i="4"/>
  <c r="AG505" i="4"/>
  <c r="AK505" i="4" s="1"/>
  <c r="AG506" i="4"/>
  <c r="AK506" i="4" s="1"/>
  <c r="AG507" i="4"/>
  <c r="AK507" i="4" s="1"/>
  <c r="AG508" i="4"/>
  <c r="AK508" i="4" s="1"/>
  <c r="AG509" i="4"/>
  <c r="AK509" i="4" s="1"/>
  <c r="AG510" i="4"/>
  <c r="AK510" i="4" s="1"/>
  <c r="AG511" i="4"/>
  <c r="AK511" i="4" s="1"/>
  <c r="AG512" i="4"/>
  <c r="AK512" i="4"/>
  <c r="AG513" i="4"/>
  <c r="AK513" i="4" s="1"/>
  <c r="AG514" i="4"/>
  <c r="AK514" i="4"/>
  <c r="AG515" i="4"/>
  <c r="AK515" i="4" s="1"/>
  <c r="AG516" i="4"/>
  <c r="AK516" i="4"/>
  <c r="AG517" i="4"/>
  <c r="AK517" i="4" s="1"/>
  <c r="AG518" i="4"/>
  <c r="AK518" i="4"/>
  <c r="AG519" i="4"/>
  <c r="AK519" i="4" s="1"/>
  <c r="AG520" i="4"/>
  <c r="AK520" i="4"/>
  <c r="AG521" i="4"/>
  <c r="AK521" i="4" s="1"/>
  <c r="AG522" i="4"/>
  <c r="AK522" i="4" s="1"/>
  <c r="AG523" i="4"/>
  <c r="AK523" i="4" s="1"/>
  <c r="AG524" i="4"/>
  <c r="AK524" i="4" s="1"/>
  <c r="AG525" i="4"/>
  <c r="AK525" i="4" s="1"/>
  <c r="AG526" i="4"/>
  <c r="AK526" i="4"/>
  <c r="AG527" i="4"/>
  <c r="AK527" i="4" s="1"/>
  <c r="AG528" i="4"/>
  <c r="AK528" i="4" s="1"/>
  <c r="AG529" i="4"/>
  <c r="AK529" i="4" s="1"/>
  <c r="AG530" i="4"/>
  <c r="AK530" i="4"/>
  <c r="AG531" i="4"/>
  <c r="AK531" i="4" s="1"/>
  <c r="AG532" i="4"/>
  <c r="AK532" i="4"/>
  <c r="AG533" i="4"/>
  <c r="AK533" i="4" s="1"/>
  <c r="AG534" i="4"/>
  <c r="AK534" i="4"/>
  <c r="AG535" i="4"/>
  <c r="AK535" i="4" s="1"/>
  <c r="AG536" i="4"/>
  <c r="AK536" i="4"/>
  <c r="AG537" i="4"/>
  <c r="AK537" i="4" s="1"/>
  <c r="AG538" i="4"/>
  <c r="AK538" i="4"/>
  <c r="AG539" i="4"/>
  <c r="AK539" i="4" s="1"/>
  <c r="AG540" i="4"/>
  <c r="AK540" i="4" s="1"/>
  <c r="AG541" i="4"/>
  <c r="AK541" i="4" s="1"/>
  <c r="AG542" i="4"/>
  <c r="AK542" i="4" s="1"/>
  <c r="AG543" i="4"/>
  <c r="AK543" i="4" s="1"/>
  <c r="AG544" i="4"/>
  <c r="AK544" i="4"/>
  <c r="AG545" i="4"/>
  <c r="AK545" i="4" s="1"/>
  <c r="AG546" i="4"/>
  <c r="AK546" i="4"/>
  <c r="AG547" i="4"/>
  <c r="AK547" i="4" s="1"/>
  <c r="AG548" i="4"/>
  <c r="AK548" i="4"/>
  <c r="AG549" i="4"/>
  <c r="AK549" i="4" s="1"/>
  <c r="AG550" i="4"/>
  <c r="AK550" i="4" s="1"/>
  <c r="AG551" i="4"/>
  <c r="AK551" i="4" s="1"/>
  <c r="AG552" i="4"/>
  <c r="AK552" i="4"/>
  <c r="AG553" i="4"/>
  <c r="AK553" i="4" s="1"/>
  <c r="AG554" i="4"/>
  <c r="AK554" i="4"/>
  <c r="AG555" i="4"/>
  <c r="AK555" i="4" s="1"/>
  <c r="AG556" i="4"/>
  <c r="AK556" i="4" s="1"/>
  <c r="AG557" i="4"/>
  <c r="AK557" i="4" s="1"/>
  <c r="AG558" i="4"/>
  <c r="AK558" i="4" s="1"/>
  <c r="AG559" i="4"/>
  <c r="AK559" i="4" s="1"/>
  <c r="AG560" i="4"/>
  <c r="AK560" i="4"/>
  <c r="AG561" i="4"/>
  <c r="AK561" i="4" s="1"/>
  <c r="AG562" i="4"/>
  <c r="AK562" i="4"/>
  <c r="AG563" i="4"/>
  <c r="AK563" i="4" s="1"/>
  <c r="AG564" i="4"/>
  <c r="AK564" i="4"/>
  <c r="AG565" i="4"/>
  <c r="AK565" i="4" s="1"/>
  <c r="AG566" i="4"/>
  <c r="AK566" i="4"/>
  <c r="AG567" i="4"/>
  <c r="AK567" i="4" s="1"/>
  <c r="AG568" i="4"/>
  <c r="AK568" i="4" s="1"/>
  <c r="AG569" i="4"/>
  <c r="AK569" i="4" s="1"/>
  <c r="AG570" i="4"/>
  <c r="AK570" i="4" s="1"/>
  <c r="AG571" i="4"/>
  <c r="AK571" i="4" s="1"/>
  <c r="AG572" i="4"/>
  <c r="AK572" i="4"/>
  <c r="AG573" i="4"/>
  <c r="AK573" i="4" s="1"/>
  <c r="AG574" i="4"/>
  <c r="AK574" i="4" s="1"/>
  <c r="AG575" i="4"/>
  <c r="AK575" i="4" s="1"/>
  <c r="AG576" i="4"/>
  <c r="AK576" i="4"/>
  <c r="AG577" i="4"/>
  <c r="AK577" i="4" s="1"/>
  <c r="AG578" i="4"/>
  <c r="AK578" i="4"/>
  <c r="AG579" i="4"/>
  <c r="AK579" i="4" s="1"/>
  <c r="AG580" i="4"/>
  <c r="AK580" i="4" s="1"/>
  <c r="AG581" i="4"/>
  <c r="AK581" i="4" s="1"/>
  <c r="AG582" i="4"/>
  <c r="AK582" i="4"/>
  <c r="AG583" i="4"/>
  <c r="AK583" i="4" s="1"/>
  <c r="AG584" i="4"/>
  <c r="AK584" i="4" s="1"/>
  <c r="AG585" i="4"/>
  <c r="AK585" i="4" s="1"/>
  <c r="AG586" i="4"/>
  <c r="AK586" i="4"/>
  <c r="AG587" i="4"/>
  <c r="AK587" i="4" s="1"/>
  <c r="AG588" i="4"/>
  <c r="AK588" i="4"/>
  <c r="AG589" i="4"/>
  <c r="AK589" i="4" s="1"/>
  <c r="AG590" i="4"/>
  <c r="AK590" i="4" s="1"/>
  <c r="AG591" i="4"/>
  <c r="AK591" i="4" s="1"/>
  <c r="AG592" i="4"/>
  <c r="AK592" i="4"/>
  <c r="AG593" i="4"/>
  <c r="AK593" i="4" s="1"/>
  <c r="AG594" i="4"/>
  <c r="AK594" i="4"/>
  <c r="AG595" i="4"/>
  <c r="AK595" i="4" s="1"/>
  <c r="AG596" i="4"/>
  <c r="AK596" i="4" s="1"/>
  <c r="AG597" i="4"/>
  <c r="AK597" i="4" s="1"/>
  <c r="AG598" i="4"/>
  <c r="AK598" i="4" s="1"/>
  <c r="AG599" i="4"/>
  <c r="AK599" i="4" s="1"/>
  <c r="E66" i="6"/>
  <c r="E70" i="6"/>
  <c r="E69" i="6"/>
  <c r="E68" i="6"/>
  <c r="E67" i="6"/>
  <c r="Y627" i="4"/>
  <c r="H21" i="6"/>
  <c r="S13" i="4"/>
  <c r="S14" i="4"/>
  <c r="T30" i="4"/>
  <c r="S55" i="4"/>
  <c r="S68" i="4"/>
  <c r="S76" i="4"/>
  <c r="S91" i="4"/>
  <c r="S102" i="4"/>
  <c r="S127" i="4"/>
  <c r="S139" i="4"/>
  <c r="S151" i="4"/>
  <c r="S164" i="4"/>
  <c r="S168" i="4"/>
  <c r="S173" i="4"/>
  <c r="S208" i="4"/>
  <c r="S213" i="4"/>
  <c r="S220" i="4"/>
  <c r="T269" i="4"/>
  <c r="S286" i="4"/>
  <c r="T315" i="4"/>
  <c r="S320" i="4"/>
  <c r="T326" i="4"/>
  <c r="S333" i="4"/>
  <c r="S354" i="4"/>
  <c r="S435" i="4"/>
  <c r="S438" i="4"/>
  <c r="T438" i="4"/>
  <c r="S439" i="4"/>
  <c r="T439" i="4"/>
  <c r="S440" i="4"/>
  <c r="T440" i="4"/>
  <c r="S441" i="4"/>
  <c r="T441" i="4"/>
  <c r="S442" i="4"/>
  <c r="T442" i="4"/>
  <c r="S443" i="4"/>
  <c r="T443" i="4"/>
  <c r="S444" i="4"/>
  <c r="T444" i="4"/>
  <c r="S445" i="4"/>
  <c r="T445" i="4"/>
  <c r="S446" i="4"/>
  <c r="T446" i="4"/>
  <c r="S447" i="4"/>
  <c r="T447" i="4"/>
  <c r="S448" i="4"/>
  <c r="T448" i="4"/>
  <c r="S449" i="4"/>
  <c r="T449" i="4"/>
  <c r="S450" i="4"/>
  <c r="T450" i="4"/>
  <c r="S451" i="4"/>
  <c r="T451" i="4"/>
  <c r="S452" i="4"/>
  <c r="T452" i="4"/>
  <c r="S453" i="4"/>
  <c r="T453" i="4"/>
  <c r="S454" i="4"/>
  <c r="T454" i="4"/>
  <c r="S455" i="4"/>
  <c r="T455" i="4"/>
  <c r="S456" i="4"/>
  <c r="T456" i="4"/>
  <c r="S457" i="4"/>
  <c r="T457" i="4"/>
  <c r="S458" i="4"/>
  <c r="T458" i="4"/>
  <c r="S459" i="4"/>
  <c r="T459" i="4"/>
  <c r="S460" i="4"/>
  <c r="T460" i="4"/>
  <c r="S461" i="4"/>
  <c r="T461" i="4"/>
  <c r="S462" i="4"/>
  <c r="T462" i="4"/>
  <c r="S463" i="4"/>
  <c r="T463" i="4"/>
  <c r="S464" i="4"/>
  <c r="T464" i="4"/>
  <c r="S465" i="4"/>
  <c r="T465" i="4"/>
  <c r="S466" i="4"/>
  <c r="T466" i="4"/>
  <c r="S467" i="4"/>
  <c r="T467" i="4"/>
  <c r="S468" i="4"/>
  <c r="T468" i="4"/>
  <c r="S469" i="4"/>
  <c r="T469" i="4"/>
  <c r="S470" i="4"/>
  <c r="T470" i="4"/>
  <c r="S471" i="4"/>
  <c r="T471" i="4"/>
  <c r="S472" i="4"/>
  <c r="T472" i="4"/>
  <c r="S473" i="4"/>
  <c r="T473" i="4"/>
  <c r="S474" i="4"/>
  <c r="T474" i="4"/>
  <c r="S475" i="4"/>
  <c r="T475" i="4"/>
  <c r="S476" i="4"/>
  <c r="T476" i="4"/>
  <c r="S477" i="4"/>
  <c r="T477" i="4"/>
  <c r="S478" i="4"/>
  <c r="T478" i="4"/>
  <c r="S479" i="4"/>
  <c r="T479" i="4"/>
  <c r="S480" i="4"/>
  <c r="T480" i="4"/>
  <c r="S481" i="4"/>
  <c r="T481" i="4"/>
  <c r="S482" i="4"/>
  <c r="T482" i="4"/>
  <c r="S483" i="4"/>
  <c r="T483" i="4"/>
  <c r="S484" i="4"/>
  <c r="T484" i="4"/>
  <c r="S485" i="4"/>
  <c r="T485" i="4"/>
  <c r="S486" i="4"/>
  <c r="T486" i="4"/>
  <c r="S487" i="4"/>
  <c r="T487" i="4"/>
  <c r="S488" i="4"/>
  <c r="T488" i="4"/>
  <c r="S489" i="4"/>
  <c r="T489" i="4"/>
  <c r="S490" i="4"/>
  <c r="T490" i="4"/>
  <c r="S491" i="4"/>
  <c r="T491" i="4"/>
  <c r="S492" i="4"/>
  <c r="T492" i="4"/>
  <c r="S493" i="4"/>
  <c r="T493" i="4"/>
  <c r="S494" i="4"/>
  <c r="T494" i="4"/>
  <c r="S495" i="4"/>
  <c r="T495" i="4"/>
  <c r="S496" i="4"/>
  <c r="T496" i="4"/>
  <c r="S497" i="4"/>
  <c r="T497" i="4"/>
  <c r="S498" i="4"/>
  <c r="T498" i="4"/>
  <c r="S499" i="4"/>
  <c r="T499" i="4"/>
  <c r="S500" i="4"/>
  <c r="T500" i="4"/>
  <c r="S501" i="4"/>
  <c r="T501" i="4"/>
  <c r="S502" i="4"/>
  <c r="T502" i="4"/>
  <c r="S503" i="4"/>
  <c r="T503" i="4"/>
  <c r="S504" i="4"/>
  <c r="T504" i="4"/>
  <c r="S505" i="4"/>
  <c r="T505" i="4"/>
  <c r="S506" i="4"/>
  <c r="T506" i="4"/>
  <c r="S507" i="4"/>
  <c r="T507" i="4"/>
  <c r="S508" i="4"/>
  <c r="T508" i="4"/>
  <c r="S509" i="4"/>
  <c r="T509" i="4"/>
  <c r="S510" i="4"/>
  <c r="T510" i="4"/>
  <c r="S511" i="4"/>
  <c r="T511" i="4"/>
  <c r="S512" i="4"/>
  <c r="T512" i="4"/>
  <c r="S513" i="4"/>
  <c r="T513" i="4"/>
  <c r="S514" i="4"/>
  <c r="T514" i="4"/>
  <c r="S515" i="4"/>
  <c r="T515" i="4"/>
  <c r="S516" i="4"/>
  <c r="T516" i="4"/>
  <c r="S517" i="4"/>
  <c r="T517" i="4"/>
  <c r="S518" i="4"/>
  <c r="T518" i="4"/>
  <c r="S519" i="4"/>
  <c r="T519" i="4"/>
  <c r="S520" i="4"/>
  <c r="T520" i="4"/>
  <c r="S521" i="4"/>
  <c r="T521" i="4"/>
  <c r="S522" i="4"/>
  <c r="T522" i="4"/>
  <c r="S523" i="4"/>
  <c r="T523" i="4"/>
  <c r="S524" i="4"/>
  <c r="T524" i="4"/>
  <c r="S525" i="4"/>
  <c r="T525" i="4"/>
  <c r="S526" i="4"/>
  <c r="T526" i="4"/>
  <c r="S527" i="4"/>
  <c r="T527" i="4"/>
  <c r="S528" i="4"/>
  <c r="T528" i="4"/>
  <c r="S529" i="4"/>
  <c r="T529" i="4"/>
  <c r="S530" i="4"/>
  <c r="T530" i="4"/>
  <c r="S531" i="4"/>
  <c r="T531" i="4"/>
  <c r="S532" i="4"/>
  <c r="T532" i="4"/>
  <c r="S533" i="4"/>
  <c r="T533" i="4"/>
  <c r="S534" i="4"/>
  <c r="T534" i="4"/>
  <c r="S535" i="4"/>
  <c r="T535" i="4"/>
  <c r="S536" i="4"/>
  <c r="T536" i="4"/>
  <c r="S537" i="4"/>
  <c r="T537" i="4"/>
  <c r="S538" i="4"/>
  <c r="T538" i="4"/>
  <c r="S539" i="4"/>
  <c r="T539" i="4"/>
  <c r="S540" i="4"/>
  <c r="T540" i="4"/>
  <c r="S541" i="4"/>
  <c r="T541" i="4"/>
  <c r="S542" i="4"/>
  <c r="T542" i="4"/>
  <c r="S543" i="4"/>
  <c r="T543" i="4"/>
  <c r="S544" i="4"/>
  <c r="T544" i="4"/>
  <c r="S545" i="4"/>
  <c r="T545" i="4"/>
  <c r="S546" i="4"/>
  <c r="T546" i="4"/>
  <c r="S547" i="4"/>
  <c r="T547" i="4"/>
  <c r="S548" i="4"/>
  <c r="T548" i="4"/>
  <c r="S549" i="4"/>
  <c r="T549" i="4"/>
  <c r="S550" i="4"/>
  <c r="T550" i="4"/>
  <c r="S551" i="4"/>
  <c r="T551" i="4"/>
  <c r="S552" i="4"/>
  <c r="T552" i="4"/>
  <c r="S553" i="4"/>
  <c r="T553" i="4"/>
  <c r="S554" i="4"/>
  <c r="T554" i="4"/>
  <c r="S555" i="4"/>
  <c r="T555" i="4"/>
  <c r="S556" i="4"/>
  <c r="T556" i="4"/>
  <c r="S557" i="4"/>
  <c r="T557" i="4"/>
  <c r="S558" i="4"/>
  <c r="T558" i="4"/>
  <c r="S559" i="4"/>
  <c r="T559" i="4"/>
  <c r="S560" i="4"/>
  <c r="T560" i="4"/>
  <c r="S561" i="4"/>
  <c r="T561" i="4"/>
  <c r="S562" i="4"/>
  <c r="T562" i="4"/>
  <c r="S563" i="4"/>
  <c r="T563" i="4"/>
  <c r="S564" i="4"/>
  <c r="T564" i="4"/>
  <c r="S565" i="4"/>
  <c r="T565" i="4"/>
  <c r="S566" i="4"/>
  <c r="T566" i="4"/>
  <c r="S567" i="4"/>
  <c r="T567" i="4"/>
  <c r="S568" i="4"/>
  <c r="T568" i="4"/>
  <c r="S569" i="4"/>
  <c r="T569" i="4"/>
  <c r="S570" i="4"/>
  <c r="T570" i="4"/>
  <c r="S571" i="4"/>
  <c r="T571" i="4"/>
  <c r="S572" i="4"/>
  <c r="T572" i="4"/>
  <c r="S573" i="4"/>
  <c r="T573" i="4"/>
  <c r="S574" i="4"/>
  <c r="T574" i="4"/>
  <c r="S575" i="4"/>
  <c r="T575" i="4"/>
  <c r="S576" i="4"/>
  <c r="T576" i="4"/>
  <c r="S577" i="4"/>
  <c r="T577" i="4"/>
  <c r="S578" i="4"/>
  <c r="T578" i="4"/>
  <c r="S579" i="4"/>
  <c r="T579" i="4"/>
  <c r="S580" i="4"/>
  <c r="T580" i="4"/>
  <c r="S581" i="4"/>
  <c r="T581" i="4"/>
  <c r="S582" i="4"/>
  <c r="T582" i="4"/>
  <c r="S583" i="4"/>
  <c r="T583" i="4"/>
  <c r="S584" i="4"/>
  <c r="T584" i="4"/>
  <c r="S585" i="4"/>
  <c r="T585" i="4"/>
  <c r="S586" i="4"/>
  <c r="T586" i="4"/>
  <c r="S587" i="4"/>
  <c r="T587" i="4"/>
  <c r="S588" i="4"/>
  <c r="T588" i="4"/>
  <c r="S589" i="4"/>
  <c r="T589" i="4"/>
  <c r="S590" i="4"/>
  <c r="T590" i="4"/>
  <c r="S591" i="4"/>
  <c r="T591" i="4"/>
  <c r="S592" i="4"/>
  <c r="T592" i="4"/>
  <c r="S593" i="4"/>
  <c r="T593" i="4"/>
  <c r="S594" i="4"/>
  <c r="T594" i="4"/>
  <c r="S595" i="4"/>
  <c r="T595" i="4"/>
  <c r="S596" i="4"/>
  <c r="T596" i="4"/>
  <c r="S597" i="4"/>
  <c r="T597" i="4"/>
  <c r="S598" i="4"/>
  <c r="T598" i="4"/>
  <c r="S599" i="4"/>
  <c r="T599" i="4"/>
  <c r="F462" i="5"/>
  <c r="D31" i="5"/>
  <c r="H10" i="5"/>
  <c r="H11" i="5"/>
  <c r="H12" i="5"/>
  <c r="H17" i="5"/>
  <c r="H18" i="5"/>
  <c r="H20" i="5"/>
  <c r="H23" i="5"/>
  <c r="H24" i="5"/>
  <c r="H26" i="5"/>
  <c r="H27" i="5"/>
  <c r="H28" i="5"/>
  <c r="H29" i="5"/>
  <c r="H30" i="5"/>
  <c r="H31" i="5"/>
  <c r="H32" i="5"/>
  <c r="H34" i="5"/>
  <c r="H37" i="5"/>
  <c r="H38" i="5"/>
  <c r="H39" i="5"/>
  <c r="H41" i="5"/>
  <c r="H42" i="5"/>
  <c r="H44" i="5"/>
  <c r="H48" i="5"/>
  <c r="H50" i="5"/>
  <c r="H51" i="5"/>
  <c r="H52" i="5"/>
  <c r="H53" i="5"/>
  <c r="H55" i="5"/>
  <c r="H57" i="5"/>
  <c r="H58" i="5"/>
  <c r="H60" i="5"/>
  <c r="H61" i="5"/>
  <c r="H63" i="5"/>
  <c r="H65" i="5"/>
  <c r="H66" i="5"/>
  <c r="H68" i="5"/>
  <c r="H70" i="5"/>
  <c r="H72" i="5"/>
  <c r="H74" i="5"/>
  <c r="H75" i="5"/>
  <c r="H76" i="5"/>
  <c r="H80" i="5"/>
  <c r="H82" i="5"/>
  <c r="H83" i="5"/>
  <c r="H86" i="5"/>
  <c r="H89" i="5"/>
  <c r="H90" i="5"/>
  <c r="H94" i="5"/>
  <c r="H97" i="5"/>
  <c r="H101" i="5"/>
  <c r="H102" i="5"/>
  <c r="H103" i="5"/>
  <c r="H104" i="5"/>
  <c r="H105" i="5"/>
  <c r="H107" i="5"/>
  <c r="H109" i="5"/>
  <c r="H114" i="5"/>
  <c r="H119" i="5"/>
  <c r="H121" i="5"/>
  <c r="H123" i="5"/>
  <c r="H124" i="5"/>
  <c r="H125" i="5"/>
  <c r="H126" i="5"/>
  <c r="H128" i="5"/>
  <c r="H129" i="5"/>
  <c r="H131" i="5"/>
  <c r="H132" i="5"/>
  <c r="H133" i="5"/>
  <c r="H135" i="5"/>
  <c r="H141" i="5"/>
  <c r="H144" i="5"/>
  <c r="H146" i="5"/>
  <c r="H147" i="5"/>
  <c r="H151" i="5"/>
  <c r="H152" i="5"/>
  <c r="H154" i="5"/>
  <c r="H156" i="5"/>
  <c r="H158" i="5"/>
  <c r="H159" i="5"/>
  <c r="H160" i="5"/>
  <c r="H162" i="5"/>
  <c r="H163" i="5"/>
  <c r="H164" i="5"/>
  <c r="H165" i="5"/>
  <c r="H169" i="5"/>
  <c r="H171" i="5"/>
  <c r="H174" i="5"/>
  <c r="H175" i="5"/>
  <c r="H176" i="5"/>
  <c r="H179" i="5"/>
  <c r="H181" i="5"/>
  <c r="H183" i="5"/>
  <c r="H184" i="5"/>
  <c r="H185" i="5"/>
  <c r="H186" i="5"/>
  <c r="H187" i="5"/>
  <c r="H189" i="5"/>
  <c r="H199" i="5"/>
  <c r="H200" i="5"/>
  <c r="H201" i="5"/>
  <c r="H202" i="5"/>
  <c r="H203" i="5"/>
  <c r="H204" i="5"/>
  <c r="H205" i="5"/>
  <c r="H206" i="5"/>
  <c r="H209" i="5"/>
  <c r="H211" i="5"/>
  <c r="H212" i="5"/>
  <c r="H213" i="5"/>
  <c r="H215" i="5"/>
  <c r="H216" i="5"/>
  <c r="H217" i="5"/>
  <c r="H219" i="5"/>
  <c r="H220" i="5"/>
  <c r="H221" i="5"/>
  <c r="H223" i="5"/>
  <c r="H224" i="5"/>
  <c r="H225" i="5"/>
  <c r="H228" i="5"/>
  <c r="H230" i="5"/>
  <c r="H231" i="5"/>
  <c r="H233" i="5"/>
  <c r="H239" i="5"/>
  <c r="H241" i="5"/>
  <c r="H245" i="5"/>
  <c r="H250" i="5"/>
  <c r="H252" i="5"/>
  <c r="H255" i="5"/>
  <c r="H257" i="5"/>
  <c r="H259" i="5"/>
  <c r="H261" i="5"/>
  <c r="H263" i="5"/>
  <c r="H266" i="5"/>
  <c r="H272" i="5"/>
  <c r="H273" i="5"/>
  <c r="H274" i="5"/>
  <c r="H275" i="5"/>
  <c r="H276" i="5"/>
  <c r="H279" i="5"/>
  <c r="H281" i="5"/>
  <c r="H284" i="5"/>
  <c r="H288" i="5"/>
  <c r="H290" i="5"/>
  <c r="H291" i="5"/>
  <c r="H292" i="5"/>
  <c r="H295" i="5"/>
  <c r="H296" i="5"/>
  <c r="H299" i="5"/>
  <c r="H300" i="5"/>
  <c r="H302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20" i="5"/>
  <c r="H322" i="5"/>
  <c r="H323" i="5"/>
  <c r="H324" i="5"/>
  <c r="H325" i="5"/>
  <c r="H326" i="5"/>
  <c r="H327" i="5"/>
  <c r="H330" i="5"/>
  <c r="H331" i="5"/>
  <c r="H332" i="5"/>
  <c r="H335" i="5"/>
  <c r="H336" i="5"/>
  <c r="H338" i="5"/>
  <c r="H345" i="5"/>
  <c r="H346" i="5"/>
  <c r="H348" i="5"/>
  <c r="H350" i="5"/>
  <c r="H351" i="5"/>
  <c r="H352" i="5"/>
  <c r="H353" i="5"/>
  <c r="H354" i="5"/>
  <c r="H358" i="5"/>
  <c r="H363" i="5"/>
  <c r="H364" i="5"/>
  <c r="H367" i="5"/>
  <c r="H368" i="5"/>
  <c r="H372" i="5"/>
  <c r="H373" i="5"/>
  <c r="H374" i="5"/>
  <c r="H375" i="5"/>
  <c r="H376" i="5"/>
  <c r="H377" i="5"/>
  <c r="H379" i="5"/>
  <c r="H381" i="5"/>
  <c r="H382" i="5"/>
  <c r="H383" i="5"/>
  <c r="H390" i="5"/>
  <c r="H391" i="5"/>
  <c r="H392" i="5"/>
  <c r="H393" i="5"/>
  <c r="H394" i="5"/>
  <c r="H395" i="5"/>
  <c r="H396" i="5"/>
  <c r="H397" i="5"/>
  <c r="H398" i="5"/>
  <c r="H400" i="5"/>
  <c r="H403" i="5"/>
  <c r="H406" i="5"/>
  <c r="H407" i="5"/>
  <c r="H409" i="5"/>
  <c r="H413" i="5"/>
  <c r="H414" i="5"/>
  <c r="H415" i="5"/>
  <c r="H419" i="5"/>
  <c r="H420" i="5"/>
  <c r="H421" i="5"/>
  <c r="H425" i="5"/>
  <c r="H426" i="5"/>
  <c r="H428" i="5"/>
  <c r="H430" i="5"/>
  <c r="H431" i="5"/>
  <c r="H433" i="5"/>
  <c r="H434" i="5"/>
  <c r="H440" i="5"/>
  <c r="H442" i="5"/>
  <c r="H445" i="5"/>
  <c r="H451" i="5"/>
  <c r="H452" i="5"/>
  <c r="H3" i="5"/>
  <c r="D4" i="5"/>
  <c r="S4" i="4" s="1"/>
  <c r="D6" i="5"/>
  <c r="S5" i="4" s="1"/>
  <c r="D7" i="5"/>
  <c r="S6" i="4" s="1"/>
  <c r="E7" i="5"/>
  <c r="T6" i="4" s="1"/>
  <c r="D8" i="5"/>
  <c r="S7" i="4" s="1"/>
  <c r="E8" i="5"/>
  <c r="T7" i="4" s="1"/>
  <c r="D9" i="5"/>
  <c r="S8" i="4" s="1"/>
  <c r="D10" i="5"/>
  <c r="S9" i="4" s="1"/>
  <c r="D11" i="5"/>
  <c r="S10" i="4" s="1"/>
  <c r="D12" i="5"/>
  <c r="S11" i="4" s="1"/>
  <c r="D13" i="5"/>
  <c r="S12" i="4" s="1"/>
  <c r="E15" i="5"/>
  <c r="T14" i="4" s="1"/>
  <c r="D16" i="5"/>
  <c r="S15" i="4" s="1"/>
  <c r="E16" i="5"/>
  <c r="T15" i="4" s="1"/>
  <c r="D17" i="5"/>
  <c r="S16" i="4" s="1"/>
  <c r="D18" i="5"/>
  <c r="S17" i="4" s="1"/>
  <c r="D19" i="5"/>
  <c r="S18" i="4" s="1"/>
  <c r="D20" i="5"/>
  <c r="S19" i="4" s="1"/>
  <c r="D21" i="5"/>
  <c r="S20" i="4" s="1"/>
  <c r="D22" i="5"/>
  <c r="S21" i="4" s="1"/>
  <c r="D23" i="5"/>
  <c r="S22" i="4" s="1"/>
  <c r="E23" i="5"/>
  <c r="T22" i="4" s="1"/>
  <c r="D24" i="5"/>
  <c r="S23" i="4" s="1"/>
  <c r="E24" i="5"/>
  <c r="T23" i="4" s="1"/>
  <c r="D25" i="5"/>
  <c r="S24" i="4" s="1"/>
  <c r="D26" i="5"/>
  <c r="S25" i="4" s="1"/>
  <c r="D27" i="5"/>
  <c r="S26" i="4" s="1"/>
  <c r="D28" i="5"/>
  <c r="S27" i="4" s="1"/>
  <c r="D29" i="5"/>
  <c r="S28" i="4" s="1"/>
  <c r="D30" i="5"/>
  <c r="S29" i="4" s="1"/>
  <c r="D32" i="5"/>
  <c r="S31" i="4" s="1"/>
  <c r="D33" i="5"/>
  <c r="S32" i="4" s="1"/>
  <c r="E33" i="5"/>
  <c r="T32" i="4" s="1"/>
  <c r="D34" i="5"/>
  <c r="S33" i="4" s="1"/>
  <c r="D35" i="5"/>
  <c r="S34" i="4" s="1"/>
  <c r="D36" i="5"/>
  <c r="S35" i="4" s="1"/>
  <c r="D37" i="5"/>
  <c r="S36" i="4" s="1"/>
  <c r="D38" i="5"/>
  <c r="S37" i="4" s="1"/>
  <c r="D39" i="5"/>
  <c r="S38" i="4" s="1"/>
  <c r="D40" i="5"/>
  <c r="S39" i="4" s="1"/>
  <c r="E40" i="5"/>
  <c r="T39" i="4" s="1"/>
  <c r="D41" i="5"/>
  <c r="S40" i="4" s="1"/>
  <c r="E41" i="5"/>
  <c r="T40" i="4" s="1"/>
  <c r="D42" i="5"/>
  <c r="S41" i="4" s="1"/>
  <c r="D43" i="5"/>
  <c r="S42" i="4" s="1"/>
  <c r="D44" i="5"/>
  <c r="S43" i="4" s="1"/>
  <c r="D45" i="5"/>
  <c r="S44" i="4" s="1"/>
  <c r="D46" i="5"/>
  <c r="S45" i="4" s="1"/>
  <c r="D47" i="5"/>
  <c r="S46" i="4" s="1"/>
  <c r="D48" i="5"/>
  <c r="S47" i="4" s="1"/>
  <c r="E48" i="5"/>
  <c r="T47" i="4" s="1"/>
  <c r="D49" i="5"/>
  <c r="S48" i="4" s="1"/>
  <c r="E49" i="5"/>
  <c r="T48" i="4" s="1"/>
  <c r="D50" i="5"/>
  <c r="S49" i="4" s="1"/>
  <c r="D51" i="5"/>
  <c r="S50" i="4" s="1"/>
  <c r="D52" i="5"/>
  <c r="S51" i="4" s="1"/>
  <c r="D53" i="5"/>
  <c r="S52" i="4" s="1"/>
  <c r="D54" i="5"/>
  <c r="S53" i="4" s="1"/>
  <c r="D55" i="5"/>
  <c r="S54" i="4" s="1"/>
  <c r="D57" i="5"/>
  <c r="S56" i="4" s="1"/>
  <c r="D58" i="5"/>
  <c r="S57" i="4" s="1"/>
  <c r="E58" i="5"/>
  <c r="T57" i="4" s="1"/>
  <c r="D59" i="5"/>
  <c r="S58" i="4" s="1"/>
  <c r="D60" i="5"/>
  <c r="S59" i="4" s="1"/>
  <c r="D61" i="5"/>
  <c r="S60" i="4" s="1"/>
  <c r="D62" i="5"/>
  <c r="S61" i="4" s="1"/>
  <c r="D63" i="5"/>
  <c r="S62" i="4" s="1"/>
  <c r="D64" i="5"/>
  <c r="S63" i="4" s="1"/>
  <c r="D65" i="5"/>
  <c r="S64" i="4" s="1"/>
  <c r="E65" i="5"/>
  <c r="T64" i="4" s="1"/>
  <c r="D66" i="5"/>
  <c r="S65" i="4" s="1"/>
  <c r="E66" i="5"/>
  <c r="T65" i="4" s="1"/>
  <c r="D67" i="5"/>
  <c r="S66" i="4" s="1"/>
  <c r="D68" i="5"/>
  <c r="S67" i="4" s="1"/>
  <c r="D70" i="5"/>
  <c r="S69" i="4" s="1"/>
  <c r="D71" i="5"/>
  <c r="S70" i="4" s="1"/>
  <c r="D72" i="5"/>
  <c r="S71" i="4" s="1"/>
  <c r="D73" i="5"/>
  <c r="S72" i="4" s="1"/>
  <c r="E73" i="5"/>
  <c r="T72" i="4" s="1"/>
  <c r="D74" i="5"/>
  <c r="S73" i="4" s="1"/>
  <c r="E74" i="5"/>
  <c r="T73" i="4" s="1"/>
  <c r="D75" i="5"/>
  <c r="S74" i="4" s="1"/>
  <c r="D76" i="5"/>
  <c r="S75" i="4" s="1"/>
  <c r="D78" i="5"/>
  <c r="S77" i="4" s="1"/>
  <c r="D79" i="5"/>
  <c r="S78" i="4" s="1"/>
  <c r="D80" i="5"/>
  <c r="S79" i="4" s="1"/>
  <c r="D81" i="5"/>
  <c r="S80" i="4" s="1"/>
  <c r="D82" i="5"/>
  <c r="S81" i="4" s="1"/>
  <c r="D83" i="5"/>
  <c r="S82" i="4" s="1"/>
  <c r="E83" i="5"/>
  <c r="T82" i="4" s="1"/>
  <c r="D84" i="5"/>
  <c r="S83" i="4" s="1"/>
  <c r="D85" i="5"/>
  <c r="S84" i="4" s="1"/>
  <c r="D86" i="5"/>
  <c r="S85" i="4" s="1"/>
  <c r="D87" i="5"/>
  <c r="S86" i="4" s="1"/>
  <c r="D88" i="5"/>
  <c r="S87" i="4" s="1"/>
  <c r="D89" i="5"/>
  <c r="S88" i="4" s="1"/>
  <c r="D90" i="5"/>
  <c r="S89" i="4" s="1"/>
  <c r="E90" i="5"/>
  <c r="T89" i="4" s="1"/>
  <c r="D91" i="5"/>
  <c r="S90" i="4" s="1"/>
  <c r="E91" i="5"/>
  <c r="T90" i="4" s="1"/>
  <c r="D93" i="5"/>
  <c r="S92" i="4" s="1"/>
  <c r="D94" i="5"/>
  <c r="S93" i="4" s="1"/>
  <c r="D95" i="5"/>
  <c r="S94" i="4" s="1"/>
  <c r="D96" i="5"/>
  <c r="S95" i="4" s="1"/>
  <c r="D97" i="5"/>
  <c r="S96" i="4" s="1"/>
  <c r="D98" i="5"/>
  <c r="S97" i="4" s="1"/>
  <c r="E98" i="5"/>
  <c r="T97" i="4" s="1"/>
  <c r="D99" i="5"/>
  <c r="S98" i="4" s="1"/>
  <c r="E99" i="5"/>
  <c r="T98" i="4" s="1"/>
  <c r="D100" i="5"/>
  <c r="S99" i="4" s="1"/>
  <c r="D101" i="5"/>
  <c r="S100" i="4" s="1"/>
  <c r="D102" i="5"/>
  <c r="S101" i="4" s="1"/>
  <c r="D104" i="5"/>
  <c r="S103" i="4" s="1"/>
  <c r="D105" i="5"/>
  <c r="S105" i="4" s="1"/>
  <c r="D106" i="5"/>
  <c r="S106" i="4" s="1"/>
  <c r="E106" i="5"/>
  <c r="T106" i="4" s="1"/>
  <c r="D107" i="5"/>
  <c r="S107" i="4" s="1"/>
  <c r="E107" i="5"/>
  <c r="T107" i="4" s="1"/>
  <c r="D108" i="5"/>
  <c r="S108" i="4" s="1"/>
  <c r="D109" i="5"/>
  <c r="S109" i="4" s="1"/>
  <c r="D110" i="5"/>
  <c r="S110" i="4" s="1"/>
  <c r="D111" i="5"/>
  <c r="S111" i="4" s="1"/>
  <c r="D112" i="5"/>
  <c r="S112" i="4" s="1"/>
  <c r="D113" i="5"/>
  <c r="S113" i="4" s="1"/>
  <c r="D114" i="5"/>
  <c r="S114" i="4" s="1"/>
  <c r="D115" i="5"/>
  <c r="S115" i="4" s="1"/>
  <c r="E115" i="5"/>
  <c r="T115" i="4" s="1"/>
  <c r="D116" i="5"/>
  <c r="S116" i="4" s="1"/>
  <c r="D117" i="5"/>
  <c r="S117" i="4" s="1"/>
  <c r="D118" i="5"/>
  <c r="S118" i="4" s="1"/>
  <c r="D119" i="5"/>
  <c r="S119" i="4" s="1"/>
  <c r="D120" i="5"/>
  <c r="S120" i="4" s="1"/>
  <c r="D121" i="5"/>
  <c r="S121" i="4" s="1"/>
  <c r="D122" i="5"/>
  <c r="S122" i="4" s="1"/>
  <c r="E122" i="5"/>
  <c r="T122" i="4" s="1"/>
  <c r="D123" i="5"/>
  <c r="S123" i="4" s="1"/>
  <c r="E123" i="5"/>
  <c r="T123" i="4" s="1"/>
  <c r="D124" i="5"/>
  <c r="S124" i="4" s="1"/>
  <c r="D125" i="5"/>
  <c r="S125" i="4" s="1"/>
  <c r="D126" i="5"/>
  <c r="S126" i="4" s="1"/>
  <c r="D128" i="5"/>
  <c r="S128" i="4" s="1"/>
  <c r="D129" i="5"/>
  <c r="S129" i="4" s="1"/>
  <c r="D130" i="5"/>
  <c r="S130" i="4" s="1"/>
  <c r="D131" i="5"/>
  <c r="S131" i="4" s="1"/>
  <c r="E131" i="5"/>
  <c r="T131" i="4" s="1"/>
  <c r="D132" i="5"/>
  <c r="S132" i="4" s="1"/>
  <c r="E132" i="5"/>
  <c r="T132" i="4" s="1"/>
  <c r="D133" i="5"/>
  <c r="S133" i="4" s="1"/>
  <c r="D134" i="5"/>
  <c r="S134" i="4" s="1"/>
  <c r="D135" i="5"/>
  <c r="S135" i="4" s="1"/>
  <c r="D136" i="5"/>
  <c r="S136" i="4" s="1"/>
  <c r="D137" i="5"/>
  <c r="S137" i="4" s="1"/>
  <c r="D138" i="5"/>
  <c r="S138" i="4" s="1"/>
  <c r="D140" i="5"/>
  <c r="S140" i="4" s="1"/>
  <c r="D141" i="5"/>
  <c r="S141" i="4" s="1"/>
  <c r="D142" i="5"/>
  <c r="S142" i="4" s="1"/>
  <c r="D143" i="5"/>
  <c r="S143" i="4" s="1"/>
  <c r="D144" i="5"/>
  <c r="S144" i="4" s="1"/>
  <c r="D145" i="5"/>
  <c r="S145" i="4" s="1"/>
  <c r="D146" i="5"/>
  <c r="S146" i="4" s="1"/>
  <c r="D147" i="5"/>
  <c r="S147" i="4" s="1"/>
  <c r="D148" i="5"/>
  <c r="S148" i="4" s="1"/>
  <c r="E148" i="5"/>
  <c r="T148" i="4" s="1"/>
  <c r="D149" i="5"/>
  <c r="S149" i="4" s="1"/>
  <c r="D150" i="5"/>
  <c r="S150" i="4" s="1"/>
  <c r="D152" i="5"/>
  <c r="S152" i="4" s="1"/>
  <c r="D153" i="5"/>
  <c r="S153" i="4" s="1"/>
  <c r="D154" i="5"/>
  <c r="S154" i="4" s="1"/>
  <c r="D155" i="5"/>
  <c r="S155" i="4" s="1"/>
  <c r="D156" i="5"/>
  <c r="S156" i="4" s="1"/>
  <c r="E156" i="5"/>
  <c r="T156" i="4" s="1"/>
  <c r="D157" i="5"/>
  <c r="S157" i="4" s="1"/>
  <c r="E157" i="5"/>
  <c r="T157" i="4" s="1"/>
  <c r="D158" i="5"/>
  <c r="S158" i="4" s="1"/>
  <c r="D159" i="5"/>
  <c r="S159" i="4" s="1"/>
  <c r="D160" i="5"/>
  <c r="S160" i="4" s="1"/>
  <c r="D161" i="5"/>
  <c r="S161" i="4" s="1"/>
  <c r="D162" i="5"/>
  <c r="S162" i="4" s="1"/>
  <c r="D163" i="5"/>
  <c r="S163" i="4" s="1"/>
  <c r="E164" i="5"/>
  <c r="T164" i="4" s="1"/>
  <c r="D165" i="5"/>
  <c r="S165" i="4" s="1"/>
  <c r="E165" i="5"/>
  <c r="T165" i="4" s="1"/>
  <c r="D166" i="5"/>
  <c r="S166" i="4" s="1"/>
  <c r="D167" i="5"/>
  <c r="S167" i="4" s="1"/>
  <c r="D169" i="5"/>
  <c r="S169" i="4" s="1"/>
  <c r="D170" i="5"/>
  <c r="S170" i="4" s="1"/>
  <c r="D171" i="5"/>
  <c r="S171" i="4" s="1"/>
  <c r="D172" i="5"/>
  <c r="S172" i="4" s="1"/>
  <c r="D174" i="5"/>
  <c r="S174" i="4" s="1"/>
  <c r="E174" i="5"/>
  <c r="T174" i="4" s="1"/>
  <c r="D175" i="5"/>
  <c r="S175" i="4" s="1"/>
  <c r="D176" i="5"/>
  <c r="S176" i="4" s="1"/>
  <c r="D177" i="5"/>
  <c r="S177" i="4" s="1"/>
  <c r="D178" i="5"/>
  <c r="S178" i="4" s="1"/>
  <c r="D179" i="5"/>
  <c r="S179" i="4" s="1"/>
  <c r="D180" i="5"/>
  <c r="S180" i="4" s="1"/>
  <c r="D181" i="5"/>
  <c r="S181" i="4" s="1"/>
  <c r="E181" i="5"/>
  <c r="T181" i="4" s="1"/>
  <c r="D182" i="5"/>
  <c r="S182" i="4" s="1"/>
  <c r="E182" i="5"/>
  <c r="T182" i="4" s="1"/>
  <c r="D183" i="5"/>
  <c r="S183" i="4" s="1"/>
  <c r="D184" i="5"/>
  <c r="S184" i="4" s="1"/>
  <c r="D185" i="5"/>
  <c r="S185" i="4" s="1"/>
  <c r="D186" i="5"/>
  <c r="S186" i="4" s="1"/>
  <c r="D187" i="5"/>
  <c r="S187" i="4" s="1"/>
  <c r="D188" i="5"/>
  <c r="S188" i="4" s="1"/>
  <c r="D189" i="5"/>
  <c r="S189" i="4" s="1"/>
  <c r="D190" i="5"/>
  <c r="S190" i="4" s="1"/>
  <c r="D191" i="5"/>
  <c r="S191" i="4" s="1"/>
  <c r="D192" i="5"/>
  <c r="S192" i="4" s="1"/>
  <c r="D193" i="5"/>
  <c r="S193" i="4" s="1"/>
  <c r="D194" i="5"/>
  <c r="S194" i="4" s="1"/>
  <c r="D195" i="5"/>
  <c r="S195" i="4" s="1"/>
  <c r="D196" i="5"/>
  <c r="S196" i="4" s="1"/>
  <c r="D197" i="5"/>
  <c r="S198" i="4" s="1"/>
  <c r="E197" i="5"/>
  <c r="T198" i="4" s="1"/>
  <c r="D198" i="5"/>
  <c r="S199" i="4" s="1"/>
  <c r="E198" i="5"/>
  <c r="T199" i="4" s="1"/>
  <c r="D199" i="5"/>
  <c r="S200" i="4" s="1"/>
  <c r="D200" i="5"/>
  <c r="S201" i="4" s="1"/>
  <c r="D201" i="5"/>
  <c r="S202" i="4" s="1"/>
  <c r="D202" i="5"/>
  <c r="S203" i="4" s="1"/>
  <c r="D203" i="5"/>
  <c r="S204" i="4" s="1"/>
  <c r="D204" i="5"/>
  <c r="S205" i="4" s="1"/>
  <c r="D205" i="5"/>
  <c r="S206" i="4" s="1"/>
  <c r="D206" i="5"/>
  <c r="S207" i="4" s="1"/>
  <c r="D208" i="5"/>
  <c r="S209" i="4" s="1"/>
  <c r="D209" i="5"/>
  <c r="S210" i="4" s="1"/>
  <c r="D210" i="5"/>
  <c r="S211" i="4" s="1"/>
  <c r="D211" i="5"/>
  <c r="S212" i="4" s="1"/>
  <c r="D213" i="5"/>
  <c r="S214" i="4" s="1"/>
  <c r="D214" i="5"/>
  <c r="S215" i="4" s="1"/>
  <c r="E214" i="5"/>
  <c r="T215" i="4" s="1"/>
  <c r="D215" i="5"/>
  <c r="S216" i="4" s="1"/>
  <c r="E215" i="5"/>
  <c r="T216" i="4" s="1"/>
  <c r="D216" i="5"/>
  <c r="S217" i="4" s="1"/>
  <c r="D217" i="5"/>
  <c r="S218" i="4" s="1"/>
  <c r="D218" i="5"/>
  <c r="S219" i="4" s="1"/>
  <c r="D220" i="5"/>
  <c r="S221" i="4" s="1"/>
  <c r="D221" i="5"/>
  <c r="S222" i="4" s="1"/>
  <c r="D222" i="5"/>
  <c r="S223" i="4" s="1"/>
  <c r="D223" i="5"/>
  <c r="S224" i="4" s="1"/>
  <c r="E223" i="5"/>
  <c r="T224" i="4" s="1"/>
  <c r="D224" i="5"/>
  <c r="S225" i="4" s="1"/>
  <c r="D225" i="5"/>
  <c r="S226" i="4" s="1"/>
  <c r="D226" i="5"/>
  <c r="S227" i="4" s="1"/>
  <c r="D227" i="5"/>
  <c r="S228" i="4" s="1"/>
  <c r="D228" i="5"/>
  <c r="S229" i="4" s="1"/>
  <c r="D229" i="5"/>
  <c r="S230" i="4" s="1"/>
  <c r="D230" i="5"/>
  <c r="S231" i="4" s="1"/>
  <c r="D231" i="5"/>
  <c r="S232" i="4" s="1"/>
  <c r="E231" i="5"/>
  <c r="T232" i="4" s="1"/>
  <c r="D232" i="5"/>
  <c r="S233" i="4" s="1"/>
  <c r="D233" i="5"/>
  <c r="S234" i="4" s="1"/>
  <c r="D234" i="5"/>
  <c r="S235" i="4" s="1"/>
  <c r="D235" i="5"/>
  <c r="S236" i="4" s="1"/>
  <c r="D236" i="5"/>
  <c r="S237" i="4" s="1"/>
  <c r="D237" i="5"/>
  <c r="S238" i="4" s="1"/>
  <c r="D238" i="5"/>
  <c r="S240" i="4" s="1"/>
  <c r="D239" i="5"/>
  <c r="S241" i="4" s="1"/>
  <c r="E239" i="5"/>
  <c r="T241" i="4" s="1"/>
  <c r="D240" i="5"/>
  <c r="S242" i="4" s="1"/>
  <c r="D241" i="5"/>
  <c r="S243" i="4" s="1"/>
  <c r="D242" i="5"/>
  <c r="S244" i="4" s="1"/>
  <c r="D243" i="5"/>
  <c r="S245" i="4" s="1"/>
  <c r="D244" i="5"/>
  <c r="S246" i="4" s="1"/>
  <c r="D245" i="5"/>
  <c r="S247" i="4" s="1"/>
  <c r="E245" i="5"/>
  <c r="T247" i="4" s="1"/>
  <c r="D246" i="5"/>
  <c r="S248" i="4" s="1"/>
  <c r="E246" i="5"/>
  <c r="T248" i="4" s="1"/>
  <c r="D247" i="5"/>
  <c r="S249" i="4" s="1"/>
  <c r="E247" i="5"/>
  <c r="T249" i="4" s="1"/>
  <c r="D248" i="5"/>
  <c r="S250" i="4" s="1"/>
  <c r="D249" i="5"/>
  <c r="S251" i="4" s="1"/>
  <c r="D250" i="5"/>
  <c r="S252" i="4" s="1"/>
  <c r="D251" i="5"/>
  <c r="S253" i="4" s="1"/>
  <c r="D252" i="5"/>
  <c r="S254" i="4" s="1"/>
  <c r="D253" i="5"/>
  <c r="S255" i="4" s="1"/>
  <c r="D254" i="5"/>
  <c r="S256" i="4" s="1"/>
  <c r="D255" i="5"/>
  <c r="S257" i="4" s="1"/>
  <c r="E255" i="5"/>
  <c r="T257" i="4" s="1"/>
  <c r="D256" i="5"/>
  <c r="S258" i="4" s="1"/>
  <c r="D257" i="5"/>
  <c r="S259" i="4" s="1"/>
  <c r="D258" i="5"/>
  <c r="S260" i="4" s="1"/>
  <c r="D259" i="5"/>
  <c r="S261" i="4" s="1"/>
  <c r="D260" i="5"/>
  <c r="S262" i="4" s="1"/>
  <c r="D261" i="5"/>
  <c r="S263" i="4" s="1"/>
  <c r="D262" i="5"/>
  <c r="S265" i="4" s="1"/>
  <c r="E262" i="5"/>
  <c r="T264" i="4" s="1"/>
  <c r="D263" i="5"/>
  <c r="S266" i="4" s="1"/>
  <c r="E263" i="5"/>
  <c r="T266" i="4" s="1"/>
  <c r="D264" i="5"/>
  <c r="S267" i="4" s="1"/>
  <c r="D265" i="5"/>
  <c r="S268" i="4" s="1"/>
  <c r="D266" i="5"/>
  <c r="S269" i="4" s="1"/>
  <c r="D267" i="5"/>
  <c r="S270" i="4" s="1"/>
  <c r="D268" i="5"/>
  <c r="S271" i="4" s="1"/>
  <c r="D269" i="5"/>
  <c r="S272" i="4" s="1"/>
  <c r="D270" i="5"/>
  <c r="S273" i="4" s="1"/>
  <c r="D271" i="5"/>
  <c r="S274" i="4" s="1"/>
  <c r="E271" i="5"/>
  <c r="T274" i="4" s="1"/>
  <c r="D272" i="5"/>
  <c r="S275" i="4" s="1"/>
  <c r="D273" i="5"/>
  <c r="S276" i="4" s="1"/>
  <c r="D274" i="5"/>
  <c r="S277" i="4" s="1"/>
  <c r="D275" i="5"/>
  <c r="S278" i="4" s="1"/>
  <c r="D276" i="5"/>
  <c r="S279" i="4" s="1"/>
  <c r="D277" i="5"/>
  <c r="S280" i="4" s="1"/>
  <c r="D278" i="5"/>
  <c r="S281" i="4" s="1"/>
  <c r="E278" i="5"/>
  <c r="T281" i="4" s="1"/>
  <c r="D279" i="5"/>
  <c r="S282" i="4" s="1"/>
  <c r="E279" i="5"/>
  <c r="T282" i="4" s="1"/>
  <c r="D280" i="5"/>
  <c r="S283" i="4" s="1"/>
  <c r="D281" i="5"/>
  <c r="S284" i="4" s="1"/>
  <c r="D282" i="5"/>
  <c r="S285" i="4" s="1"/>
  <c r="E283" i="5"/>
  <c r="T286" i="4" s="1"/>
  <c r="D284" i="5"/>
  <c r="S287" i="4" s="1"/>
  <c r="D285" i="5"/>
  <c r="S288" i="4" s="1"/>
  <c r="D286" i="5"/>
  <c r="S289" i="4" s="1"/>
  <c r="D287" i="5"/>
  <c r="S290" i="4" s="1"/>
  <c r="E287" i="5"/>
  <c r="T290" i="4" s="1"/>
  <c r="D288" i="5"/>
  <c r="S291" i="4" s="1"/>
  <c r="E288" i="5"/>
  <c r="T291" i="4" s="1"/>
  <c r="D289" i="5"/>
  <c r="S292" i="4" s="1"/>
  <c r="D290" i="5"/>
  <c r="S293" i="4" s="1"/>
  <c r="D291" i="5"/>
  <c r="S294" i="4" s="1"/>
  <c r="E291" i="5"/>
  <c r="T294" i="4" s="1"/>
  <c r="D292" i="5"/>
  <c r="S295" i="4" s="1"/>
  <c r="D293" i="5"/>
  <c r="S296" i="4" s="1"/>
  <c r="D294" i="5"/>
  <c r="S297" i="4" s="1"/>
  <c r="D295" i="5"/>
  <c r="S298" i="4" s="1"/>
  <c r="E295" i="5"/>
  <c r="T298" i="4" s="1"/>
  <c r="D296" i="5"/>
  <c r="S299" i="4" s="1"/>
  <c r="E296" i="5"/>
  <c r="T299" i="4" s="1"/>
  <c r="D297" i="5"/>
  <c r="S300" i="4" s="1"/>
  <c r="D298" i="5"/>
  <c r="S301" i="4" s="1"/>
  <c r="D299" i="5"/>
  <c r="S302" i="4" s="1"/>
  <c r="E299" i="5"/>
  <c r="T302" i="4" s="1"/>
  <c r="D300" i="5"/>
  <c r="S303" i="4" s="1"/>
  <c r="D301" i="5"/>
  <c r="S304" i="4" s="1"/>
  <c r="D302" i="5"/>
  <c r="S305" i="4" s="1"/>
  <c r="D303" i="5"/>
  <c r="S306" i="4" s="1"/>
  <c r="E303" i="5"/>
  <c r="T306" i="4" s="1"/>
  <c r="D304" i="5"/>
  <c r="S307" i="4" s="1"/>
  <c r="E304" i="5"/>
  <c r="T307" i="4" s="1"/>
  <c r="D305" i="5"/>
  <c r="S308" i="4" s="1"/>
  <c r="D306" i="5"/>
  <c r="S309" i="4" s="1"/>
  <c r="D307" i="5"/>
  <c r="S310" i="4" s="1"/>
  <c r="E307" i="5"/>
  <c r="T310" i="4" s="1"/>
  <c r="D308" i="5"/>
  <c r="S311" i="4" s="1"/>
  <c r="D309" i="5"/>
  <c r="S312" i="4" s="1"/>
  <c r="E309" i="5"/>
  <c r="T312" i="4" s="1"/>
  <c r="D310" i="5"/>
  <c r="S313" i="4" s="1"/>
  <c r="D311" i="5"/>
  <c r="S314" i="4" s="1"/>
  <c r="E311" i="5"/>
  <c r="T314" i="4" s="1"/>
  <c r="D312" i="5"/>
  <c r="D313" i="5"/>
  <c r="S316" i="4" s="1"/>
  <c r="D314" i="5"/>
  <c r="S317" i="4" s="1"/>
  <c r="D315" i="5"/>
  <c r="S318" i="4" s="1"/>
  <c r="D316" i="5"/>
  <c r="S319" i="4" s="1"/>
  <c r="D318" i="5"/>
  <c r="S321" i="4" s="1"/>
  <c r="D319" i="5"/>
  <c r="S322" i="4" s="1"/>
  <c r="E319" i="5"/>
  <c r="T322" i="4" s="1"/>
  <c r="D320" i="5"/>
  <c r="S323" i="4" s="1"/>
  <c r="D321" i="5"/>
  <c r="S324" i="4" s="1"/>
  <c r="D322" i="5"/>
  <c r="S325" i="4" s="1"/>
  <c r="D323" i="5"/>
  <c r="F323" i="5" s="1"/>
  <c r="D324" i="5"/>
  <c r="S327" i="4" s="1"/>
  <c r="D325" i="5"/>
  <c r="S328" i="4" s="1"/>
  <c r="D326" i="5"/>
  <c r="S329" i="4" s="1"/>
  <c r="D327" i="5"/>
  <c r="S330" i="4" s="1"/>
  <c r="E327" i="5"/>
  <c r="T330" i="4" s="1"/>
  <c r="D328" i="5"/>
  <c r="S331" i="4" s="1"/>
  <c r="E328" i="5"/>
  <c r="T331" i="4" s="1"/>
  <c r="D329" i="5"/>
  <c r="S332" i="4" s="1"/>
  <c r="D331" i="5"/>
  <c r="S334" i="4" s="1"/>
  <c r="D332" i="5"/>
  <c r="S335" i="4" s="1"/>
  <c r="E332" i="5"/>
  <c r="T335" i="4" s="1"/>
  <c r="D333" i="5"/>
  <c r="S336" i="4" s="1"/>
  <c r="D334" i="5"/>
  <c r="S337" i="4" s="1"/>
  <c r="D335" i="5"/>
  <c r="S338" i="4" s="1"/>
  <c r="E335" i="5"/>
  <c r="T338" i="4" s="1"/>
  <c r="D336" i="5"/>
  <c r="S339" i="4" s="1"/>
  <c r="E336" i="5"/>
  <c r="T339" i="4" s="1"/>
  <c r="D337" i="5"/>
  <c r="S340" i="4" s="1"/>
  <c r="E337" i="5"/>
  <c r="T340" i="4" s="1"/>
  <c r="D338" i="5"/>
  <c r="S341" i="4" s="1"/>
  <c r="D339" i="5"/>
  <c r="S342" i="4" s="1"/>
  <c r="D340" i="5"/>
  <c r="S343" i="4" s="1"/>
  <c r="D341" i="5"/>
  <c r="S344" i="4" s="1"/>
  <c r="D342" i="5"/>
  <c r="S345" i="4" s="1"/>
  <c r="D343" i="5"/>
  <c r="S346" i="4" s="1"/>
  <c r="E343" i="5"/>
  <c r="T346" i="4" s="1"/>
  <c r="D344" i="5"/>
  <c r="S347" i="4" s="1"/>
  <c r="D345" i="5"/>
  <c r="S348" i="4" s="1"/>
  <c r="E345" i="5"/>
  <c r="T348" i="4" s="1"/>
  <c r="D346" i="5"/>
  <c r="S349" i="4" s="1"/>
  <c r="D347" i="5"/>
  <c r="S350" i="4" s="1"/>
  <c r="D348" i="5"/>
  <c r="S351" i="4" s="1"/>
  <c r="D349" i="5"/>
  <c r="S352" i="4" s="1"/>
  <c r="D350" i="5"/>
  <c r="S353" i="4" s="1"/>
  <c r="D352" i="5"/>
  <c r="S355" i="4" s="1"/>
  <c r="D353" i="5"/>
  <c r="S356" i="4" s="1"/>
  <c r="D354" i="5"/>
  <c r="S357" i="4" s="1"/>
  <c r="D355" i="5"/>
  <c r="S358" i="4" s="1"/>
  <c r="D356" i="5"/>
  <c r="S359" i="4" s="1"/>
  <c r="U359" i="4" s="1"/>
  <c r="D357" i="5"/>
  <c r="S360" i="4" s="1"/>
  <c r="D358" i="5"/>
  <c r="S361" i="4" s="1"/>
  <c r="E358" i="5"/>
  <c r="T361" i="4" s="1"/>
  <c r="D359" i="5"/>
  <c r="S362" i="4" s="1"/>
  <c r="D360" i="5"/>
  <c r="S363" i="4" s="1"/>
  <c r="D361" i="5"/>
  <c r="S364" i="4" s="1"/>
  <c r="E361" i="5"/>
  <c r="T364" i="4" s="1"/>
  <c r="D362" i="5"/>
  <c r="S365" i="4" s="1"/>
  <c r="E362" i="5"/>
  <c r="T365" i="4" s="1"/>
  <c r="D363" i="5"/>
  <c r="S366" i="4" s="1"/>
  <c r="D364" i="5"/>
  <c r="S367" i="4" s="1"/>
  <c r="D365" i="5"/>
  <c r="S368" i="4" s="1"/>
  <c r="D366" i="5"/>
  <c r="S369" i="4" s="1"/>
  <c r="D367" i="5"/>
  <c r="S370" i="4" s="1"/>
  <c r="E367" i="5"/>
  <c r="T370" i="4" s="1"/>
  <c r="D368" i="5"/>
  <c r="S371" i="4" s="1"/>
  <c r="D369" i="5"/>
  <c r="S372" i="4" s="1"/>
  <c r="E369" i="5"/>
  <c r="T372" i="4" s="1"/>
  <c r="D370" i="5"/>
  <c r="S373" i="4" s="1"/>
  <c r="E370" i="5"/>
  <c r="T373" i="4" s="1"/>
  <c r="D371" i="5"/>
  <c r="S374" i="4" s="1"/>
  <c r="D372" i="5"/>
  <c r="S375" i="4" s="1"/>
  <c r="D373" i="5"/>
  <c r="S376" i="4" s="1"/>
  <c r="D374" i="5"/>
  <c r="S377" i="4" s="1"/>
  <c r="E374" i="5"/>
  <c r="T377" i="4" s="1"/>
  <c r="D375" i="5"/>
  <c r="S378" i="4" s="1"/>
  <c r="D376" i="5"/>
  <c r="S379" i="4" s="1"/>
  <c r="E376" i="5"/>
  <c r="T379" i="4" s="1"/>
  <c r="D377" i="5"/>
  <c r="S380" i="4" s="1"/>
  <c r="E377" i="5"/>
  <c r="T380" i="4" s="1"/>
  <c r="D378" i="5"/>
  <c r="S381" i="4" s="1"/>
  <c r="E378" i="5"/>
  <c r="T381" i="4" s="1"/>
  <c r="D379" i="5"/>
  <c r="S382" i="4" s="1"/>
  <c r="D380" i="5"/>
  <c r="S383" i="4" s="1"/>
  <c r="D381" i="5"/>
  <c r="S384" i="4" s="1"/>
  <c r="D382" i="5"/>
  <c r="S385" i="4" s="1"/>
  <c r="D383" i="5"/>
  <c r="S386" i="4" s="1"/>
  <c r="D384" i="5"/>
  <c r="S387" i="4" s="1"/>
  <c r="D385" i="5"/>
  <c r="S388" i="4" s="1"/>
  <c r="E385" i="5"/>
  <c r="T388" i="4" s="1"/>
  <c r="D386" i="5"/>
  <c r="S389" i="4" s="1"/>
  <c r="E386" i="5"/>
  <c r="T389" i="4" s="1"/>
  <c r="D387" i="5"/>
  <c r="S390" i="4" s="1"/>
  <c r="E387" i="5"/>
  <c r="T390" i="4" s="1"/>
  <c r="D388" i="5"/>
  <c r="S391" i="4" s="1"/>
  <c r="E388" i="5"/>
  <c r="T391" i="4" s="1"/>
  <c r="D389" i="5"/>
  <c r="S392" i="4" s="1"/>
  <c r="E389" i="5"/>
  <c r="T392" i="4" s="1"/>
  <c r="D390" i="5"/>
  <c r="S393" i="4" s="1"/>
  <c r="D391" i="5"/>
  <c r="S394" i="4" s="1"/>
  <c r="E391" i="5"/>
  <c r="T394" i="4" s="1"/>
  <c r="D392" i="5"/>
  <c r="S395" i="4" s="1"/>
  <c r="D393" i="5"/>
  <c r="S396" i="4" s="1"/>
  <c r="E393" i="5"/>
  <c r="T396" i="4" s="1"/>
  <c r="D394" i="5"/>
  <c r="S397" i="4" s="1"/>
  <c r="E394" i="5"/>
  <c r="T397" i="4" s="1"/>
  <c r="D395" i="5"/>
  <c r="S398" i="4" s="1"/>
  <c r="D396" i="5"/>
  <c r="S399" i="4" s="1"/>
  <c r="D397" i="5"/>
  <c r="S400" i="4" s="1"/>
  <c r="D398" i="5"/>
  <c r="S401" i="4" s="1"/>
  <c r="E398" i="5"/>
  <c r="T401" i="4" s="1"/>
  <c r="D399" i="5"/>
  <c r="S402" i="4" s="1"/>
  <c r="E399" i="5"/>
  <c r="T402" i="4" s="1"/>
  <c r="D400" i="5"/>
  <c r="S403" i="4" s="1"/>
  <c r="D401" i="5"/>
  <c r="S404" i="4" s="1"/>
  <c r="E401" i="5"/>
  <c r="T404" i="4" s="1"/>
  <c r="D402" i="5"/>
  <c r="S405" i="4" s="1"/>
  <c r="E402" i="5"/>
  <c r="T405" i="4" s="1"/>
  <c r="D403" i="5"/>
  <c r="S406" i="4" s="1"/>
  <c r="D404" i="5"/>
  <c r="S407" i="4" s="1"/>
  <c r="D405" i="5"/>
  <c r="S408" i="4" s="1"/>
  <c r="E405" i="5"/>
  <c r="T408" i="4" s="1"/>
  <c r="D406" i="5"/>
  <c r="S409" i="4" s="1"/>
  <c r="D407" i="5"/>
  <c r="S410" i="4" s="1"/>
  <c r="D408" i="5"/>
  <c r="S411" i="4" s="1"/>
  <c r="D409" i="5"/>
  <c r="S412" i="4" s="1"/>
  <c r="D410" i="5"/>
  <c r="S413" i="4" s="1"/>
  <c r="E410" i="5"/>
  <c r="T413" i="4" s="1"/>
  <c r="D411" i="5"/>
  <c r="S414" i="4" s="1"/>
  <c r="D412" i="5"/>
  <c r="S415" i="4" s="1"/>
  <c r="D413" i="5"/>
  <c r="S416" i="4" s="1"/>
  <c r="D414" i="5"/>
  <c r="S417" i="4" s="1"/>
  <c r="D415" i="5"/>
  <c r="S418" i="4" s="1"/>
  <c r="E415" i="5"/>
  <c r="T418" i="4" s="1"/>
  <c r="D416" i="5"/>
  <c r="S419" i="4" s="1"/>
  <c r="D417" i="5"/>
  <c r="S420" i="4" s="1"/>
  <c r="E417" i="5"/>
  <c r="T420" i="4" s="1"/>
  <c r="D418" i="5"/>
  <c r="S421" i="4" s="1"/>
  <c r="E418" i="5"/>
  <c r="T421" i="4" s="1"/>
  <c r="D419" i="5"/>
  <c r="S422" i="4" s="1"/>
  <c r="D420" i="5"/>
  <c r="S423" i="4" s="1"/>
  <c r="E420" i="5"/>
  <c r="T423" i="4" s="1"/>
  <c r="D421" i="5"/>
  <c r="S424" i="4" s="1"/>
  <c r="D422" i="5"/>
  <c r="S425" i="4" s="1"/>
  <c r="D423" i="5"/>
  <c r="S426" i="4" s="1"/>
  <c r="E423" i="5"/>
  <c r="T426" i="4" s="1"/>
  <c r="D424" i="5"/>
  <c r="S427" i="4" s="1"/>
  <c r="D425" i="5"/>
  <c r="S428" i="4" s="1"/>
  <c r="E425" i="5"/>
  <c r="T428" i="4" s="1"/>
  <c r="D426" i="5"/>
  <c r="S429" i="4" s="1"/>
  <c r="E426" i="5"/>
  <c r="T429" i="4" s="1"/>
  <c r="D427" i="5"/>
  <c r="S430" i="4" s="1"/>
  <c r="D428" i="5"/>
  <c r="S431" i="4" s="1"/>
  <c r="E428" i="5"/>
  <c r="T431" i="4" s="1"/>
  <c r="D429" i="5"/>
  <c r="S432" i="4" s="1"/>
  <c r="D430" i="5"/>
  <c r="S433" i="4" s="1"/>
  <c r="D431" i="5"/>
  <c r="S434" i="4" s="1"/>
  <c r="E431" i="5"/>
  <c r="T434" i="4" s="1"/>
  <c r="E432" i="5"/>
  <c r="T435" i="4" s="1"/>
  <c r="D433" i="5"/>
  <c r="S436" i="4" s="1"/>
  <c r="E433" i="5"/>
  <c r="T436" i="4" s="1"/>
  <c r="D434" i="5"/>
  <c r="S437" i="4" s="1"/>
  <c r="E434" i="5"/>
  <c r="T437" i="4" s="1"/>
  <c r="D436" i="5"/>
  <c r="S600" i="4" s="1"/>
  <c r="E436" i="5"/>
  <c r="T600" i="4" s="1"/>
  <c r="D437" i="5"/>
  <c r="S601" i="4" s="1"/>
  <c r="D438" i="5"/>
  <c r="S602" i="4" s="1"/>
  <c r="E438" i="5"/>
  <c r="T602" i="4" s="1"/>
  <c r="D439" i="5"/>
  <c r="S603" i="4" s="1"/>
  <c r="D440" i="5"/>
  <c r="S604" i="4" s="1"/>
  <c r="D441" i="5"/>
  <c r="S605" i="4" s="1"/>
  <c r="D442" i="5"/>
  <c r="S606" i="4" s="1"/>
  <c r="E442" i="5"/>
  <c r="T606" i="4" s="1"/>
  <c r="D443" i="5"/>
  <c r="S607" i="4" s="1"/>
  <c r="E443" i="5"/>
  <c r="T607" i="4" s="1"/>
  <c r="D444" i="5"/>
  <c r="S608" i="4" s="1"/>
  <c r="D445" i="5"/>
  <c r="S609" i="4" s="1"/>
  <c r="D446" i="5"/>
  <c r="S610" i="4" s="1"/>
  <c r="D447" i="5"/>
  <c r="S611" i="4" s="1"/>
  <c r="D448" i="5"/>
  <c r="S612" i="4" s="1"/>
  <c r="E448" i="5"/>
  <c r="T612" i="4" s="1"/>
  <c r="D449" i="5"/>
  <c r="S613" i="4" s="1"/>
  <c r="E449" i="5"/>
  <c r="T613" i="4" s="1"/>
  <c r="D450" i="5"/>
  <c r="S614" i="4" s="1"/>
  <c r="E450" i="5"/>
  <c r="T614" i="4" s="1"/>
  <c r="D451" i="5"/>
  <c r="S615" i="4" s="1"/>
  <c r="E451" i="5"/>
  <c r="T615" i="4" s="1"/>
  <c r="D452" i="5"/>
  <c r="S616" i="4" s="1"/>
  <c r="E452" i="5"/>
  <c r="T616" i="4" s="1"/>
  <c r="D453" i="5"/>
  <c r="S617" i="4" s="1"/>
  <c r="D454" i="5"/>
  <c r="S618" i="4" s="1"/>
  <c r="E454" i="5"/>
  <c r="T618" i="4" s="1"/>
  <c r="D455" i="5"/>
  <c r="S619" i="4" s="1"/>
  <c r="D456" i="5"/>
  <c r="S620" i="4" s="1"/>
  <c r="E456" i="5"/>
  <c r="T620" i="4" s="1"/>
  <c r="E3" i="5"/>
  <c r="D3" i="5"/>
  <c r="E4" i="22"/>
  <c r="E5" i="22"/>
  <c r="E6" i="22"/>
  <c r="E7" i="22"/>
  <c r="E13" i="22"/>
  <c r="E15" i="22"/>
  <c r="E17" i="22"/>
  <c r="E18" i="22"/>
  <c r="E20" i="22"/>
  <c r="E22" i="22"/>
  <c r="E23" i="22"/>
  <c r="E33" i="22"/>
  <c r="E35" i="22"/>
  <c r="E36" i="22"/>
  <c r="E37" i="22"/>
  <c r="E38" i="22"/>
  <c r="E39" i="22"/>
  <c r="E42" i="22"/>
  <c r="E47" i="22"/>
  <c r="E51" i="22"/>
  <c r="E52" i="22"/>
  <c r="E53" i="22"/>
  <c r="E54" i="22"/>
  <c r="E55" i="22"/>
  <c r="E61" i="22"/>
  <c r="E63" i="22"/>
  <c r="E65" i="22"/>
  <c r="E68" i="22"/>
  <c r="E69" i="22"/>
  <c r="E70" i="22"/>
  <c r="E71" i="22"/>
  <c r="E79" i="22"/>
  <c r="E84" i="22"/>
  <c r="E85" i="22"/>
  <c r="E87" i="22"/>
  <c r="E89" i="22"/>
  <c r="E95" i="22"/>
  <c r="E97" i="22"/>
  <c r="E98" i="22"/>
  <c r="E99" i="22"/>
  <c r="E100" i="22"/>
  <c r="E101" i="22"/>
  <c r="E102" i="22"/>
  <c r="E103" i="22"/>
  <c r="E107" i="22"/>
  <c r="E111" i="22"/>
  <c r="E113" i="22"/>
  <c r="E116" i="22"/>
  <c r="E117" i="22"/>
  <c r="E118" i="22"/>
  <c r="E119" i="22"/>
  <c r="E121" i="22"/>
  <c r="E125" i="22"/>
  <c r="E126" i="22"/>
  <c r="E131" i="22"/>
  <c r="E132" i="22"/>
  <c r="E133" i="22"/>
  <c r="E134" i="22"/>
  <c r="E135" i="22"/>
  <c r="E137" i="22"/>
  <c r="E143" i="22"/>
  <c r="E145" i="22"/>
  <c r="E148" i="22"/>
  <c r="E150" i="22"/>
  <c r="E151" i="22"/>
  <c r="E153" i="22"/>
  <c r="E158" i="22"/>
  <c r="E161" i="22"/>
  <c r="E163" i="22"/>
  <c r="E164" i="22"/>
  <c r="E165" i="22"/>
  <c r="E166" i="22"/>
  <c r="E167" i="22"/>
  <c r="E177" i="22"/>
  <c r="E179" i="22"/>
  <c r="E180" i="22"/>
  <c r="E181" i="22"/>
  <c r="E182" i="22"/>
  <c r="E183" i="22"/>
  <c r="E185" i="22"/>
  <c r="E187" i="22"/>
  <c r="E191" i="22"/>
  <c r="E193" i="22"/>
  <c r="E195" i="22"/>
  <c r="E196" i="22"/>
  <c r="E197" i="22"/>
  <c r="E198" i="22"/>
  <c r="E199" i="22"/>
  <c r="E208" i="22"/>
  <c r="E209" i="22"/>
  <c r="E211" i="22"/>
  <c r="E212" i="22"/>
  <c r="E213" i="22"/>
  <c r="E214" i="22"/>
  <c r="E215" i="22"/>
  <c r="E217" i="22"/>
  <c r="E223" i="22"/>
  <c r="E227" i="22"/>
  <c r="E229" i="22"/>
  <c r="E233" i="22"/>
  <c r="E239" i="22"/>
  <c r="E241" i="22"/>
  <c r="E243" i="22"/>
  <c r="E244" i="22"/>
  <c r="E245" i="22"/>
  <c r="E246" i="22"/>
  <c r="E247" i="22"/>
  <c r="E249" i="22"/>
  <c r="E257" i="22"/>
  <c r="E259" i="22"/>
  <c r="E260" i="22"/>
  <c r="E261" i="22"/>
  <c r="E262" i="22"/>
  <c r="E263" i="22"/>
  <c r="E265" i="22"/>
  <c r="E271" i="22"/>
  <c r="E275" i="22"/>
  <c r="E276" i="22"/>
  <c r="E277" i="22"/>
  <c r="E278" i="22"/>
  <c r="E279" i="22"/>
  <c r="E283" i="22"/>
  <c r="E287" i="22"/>
  <c r="E289" i="22"/>
  <c r="E291" i="22"/>
  <c r="E292" i="22"/>
  <c r="E294" i="22"/>
  <c r="E295" i="22"/>
  <c r="E297" i="22"/>
  <c r="E299" i="22"/>
  <c r="E303" i="22"/>
  <c r="E307" i="22"/>
  <c r="E308" i="22"/>
  <c r="E309" i="22"/>
  <c r="E310" i="22"/>
  <c r="E311" i="22"/>
  <c r="E313" i="22"/>
  <c r="E315" i="22"/>
  <c r="E317" i="22"/>
  <c r="E319" i="22"/>
  <c r="E321" i="22"/>
  <c r="E326" i="22"/>
  <c r="E327" i="22"/>
  <c r="E329" i="22"/>
  <c r="E335" i="22"/>
  <c r="E337" i="22"/>
  <c r="E339" i="22"/>
  <c r="E340" i="22"/>
  <c r="E341" i="22"/>
  <c r="E342" i="22"/>
  <c r="E343" i="22"/>
  <c r="E354" i="22"/>
  <c r="E355" i="22"/>
  <c r="E356" i="22"/>
  <c r="E357" i="22"/>
  <c r="E358" i="22"/>
  <c r="E359" i="22"/>
  <c r="E361" i="22"/>
  <c r="E367" i="22"/>
  <c r="E369" i="22"/>
  <c r="E371" i="22"/>
  <c r="E372" i="22"/>
  <c r="E373" i="22"/>
  <c r="E374" i="22"/>
  <c r="E375" i="22"/>
  <c r="E385" i="22"/>
  <c r="E387" i="22"/>
  <c r="E388" i="22"/>
  <c r="E389" i="22"/>
  <c r="E390" i="22"/>
  <c r="E391" i="22"/>
  <c r="E399" i="22"/>
  <c r="E401" i="22"/>
  <c r="E403" i="22"/>
  <c r="E404" i="22"/>
  <c r="E405" i="22"/>
  <c r="E406" i="22"/>
  <c r="E407" i="22"/>
  <c r="E415" i="22"/>
  <c r="E417" i="22"/>
  <c r="E419" i="22"/>
  <c r="E420" i="22"/>
  <c r="E421" i="22"/>
  <c r="E422" i="22"/>
  <c r="E423" i="22"/>
  <c r="E425" i="22"/>
  <c r="E431" i="22"/>
  <c r="E435" i="22"/>
  <c r="E436" i="22"/>
  <c r="E437" i="22"/>
  <c r="E438" i="22"/>
  <c r="E439" i="22"/>
  <c r="E449" i="22"/>
  <c r="E452" i="22"/>
  <c r="E453" i="22"/>
  <c r="E454" i="22"/>
  <c r="E455" i="22"/>
  <c r="E3" i="22"/>
  <c r="O242" i="22"/>
  <c r="D244" i="22" s="1"/>
  <c r="E244" i="5" s="1"/>
  <c r="T246" i="4" s="1"/>
  <c r="O238" i="22"/>
  <c r="D240" i="22" s="1"/>
  <c r="E240" i="5" s="1"/>
  <c r="T242" i="4" s="1"/>
  <c r="O206" i="22"/>
  <c r="D208" i="22" s="1"/>
  <c r="E208" i="5" s="1"/>
  <c r="T209" i="4" s="1"/>
  <c r="O33" i="22"/>
  <c r="D35" i="22" s="1"/>
  <c r="E35" i="5" s="1"/>
  <c r="T34" i="4" s="1"/>
  <c r="D5" i="22"/>
  <c r="D71" i="22"/>
  <c r="E71" i="5" s="1"/>
  <c r="T70" i="4" s="1"/>
  <c r="D85" i="22"/>
  <c r="E85" i="5" s="1"/>
  <c r="T84" i="4" s="1"/>
  <c r="D110" i="22"/>
  <c r="E110" i="5" s="1"/>
  <c r="T110" i="4" s="1"/>
  <c r="D112" i="22"/>
  <c r="E112" i="5" s="1"/>
  <c r="T112" i="4" s="1"/>
  <c r="D130" i="22"/>
  <c r="E130" i="22" s="1"/>
  <c r="D178" i="22"/>
  <c r="E178" i="5" s="1"/>
  <c r="T178" i="4" s="1"/>
  <c r="D268" i="22"/>
  <c r="E268" i="22" s="1"/>
  <c r="D293" i="22"/>
  <c r="E293" i="5" s="1"/>
  <c r="T296" i="4" s="1"/>
  <c r="D320" i="22"/>
  <c r="E320" i="5" s="1"/>
  <c r="T323" i="4" s="1"/>
  <c r="D339" i="22"/>
  <c r="E339" i="5" s="1"/>
  <c r="T342" i="4" s="1"/>
  <c r="D364" i="22"/>
  <c r="E364" i="5" s="1"/>
  <c r="T367" i="4" s="1"/>
  <c r="D417" i="22"/>
  <c r="D435" i="22"/>
  <c r="D3" i="22"/>
  <c r="O18" i="22"/>
  <c r="D20" i="22" s="1"/>
  <c r="E20" i="5" s="1"/>
  <c r="T19" i="4" s="1"/>
  <c r="O21" i="22"/>
  <c r="D23" i="22" s="1"/>
  <c r="O22" i="22"/>
  <c r="D24" i="22" s="1"/>
  <c r="E24" i="22" s="1"/>
  <c r="O24" i="22"/>
  <c r="D26" i="22" s="1"/>
  <c r="E26" i="5" s="1"/>
  <c r="T25" i="4" s="1"/>
  <c r="O25" i="22"/>
  <c r="D27" i="22" s="1"/>
  <c r="E27" i="22" s="1"/>
  <c r="O26" i="22"/>
  <c r="D28" i="22" s="1"/>
  <c r="E28" i="22" s="1"/>
  <c r="O27" i="22"/>
  <c r="D29" i="22" s="1"/>
  <c r="E29" i="22" s="1"/>
  <c r="O28" i="22"/>
  <c r="D30" i="22" s="1"/>
  <c r="E30" i="22" s="1"/>
  <c r="O29" i="22"/>
  <c r="P29" i="22" s="1"/>
  <c r="O30" i="22"/>
  <c r="D32" i="22" s="1"/>
  <c r="E32" i="5" s="1"/>
  <c r="T31" i="4" s="1"/>
  <c r="O32" i="22"/>
  <c r="D34" i="22" s="1"/>
  <c r="E34" i="5" s="1"/>
  <c r="T33" i="4" s="1"/>
  <c r="O35" i="22"/>
  <c r="D37" i="22" s="1"/>
  <c r="E37" i="5" s="1"/>
  <c r="T36" i="4" s="1"/>
  <c r="O36" i="22"/>
  <c r="D38" i="22" s="1"/>
  <c r="E38" i="5" s="1"/>
  <c r="T37" i="4" s="1"/>
  <c r="O37" i="22"/>
  <c r="D39" i="22" s="1"/>
  <c r="E39" i="5" s="1"/>
  <c r="T38" i="4" s="1"/>
  <c r="O39" i="22"/>
  <c r="D41" i="22" s="1"/>
  <c r="E41" i="22" s="1"/>
  <c r="O40" i="22"/>
  <c r="D42" i="22" s="1"/>
  <c r="E42" i="5" s="1"/>
  <c r="O42" i="22"/>
  <c r="D44" i="22" s="1"/>
  <c r="E44" i="5" s="1"/>
  <c r="T43" i="4" s="1"/>
  <c r="O46" i="22"/>
  <c r="D48" i="22" s="1"/>
  <c r="E48" i="22" s="1"/>
  <c r="O48" i="22"/>
  <c r="D50" i="22" s="1"/>
  <c r="E50" i="5" s="1"/>
  <c r="T49" i="4" s="1"/>
  <c r="O49" i="22"/>
  <c r="D51" i="22" s="1"/>
  <c r="E51" i="5" s="1"/>
  <c r="T50" i="4" s="1"/>
  <c r="O50" i="22"/>
  <c r="D52" i="22" s="1"/>
  <c r="E52" i="5" s="1"/>
  <c r="T51" i="4" s="1"/>
  <c r="O51" i="22"/>
  <c r="D53" i="22" s="1"/>
  <c r="E53" i="5" s="1"/>
  <c r="T52" i="4" s="1"/>
  <c r="O53" i="22"/>
  <c r="D55" i="22" s="1"/>
  <c r="E55" i="5" s="1"/>
  <c r="T54" i="4" s="1"/>
  <c r="O54" i="22"/>
  <c r="D56" i="22" s="1"/>
  <c r="E56" i="22" s="1"/>
  <c r="O55" i="22"/>
  <c r="D57" i="22" s="1"/>
  <c r="E57" i="22" s="1"/>
  <c r="O56" i="22"/>
  <c r="D58" i="22" s="1"/>
  <c r="E58" i="22" s="1"/>
  <c r="O58" i="22"/>
  <c r="D60" i="22" s="1"/>
  <c r="E60" i="5" s="1"/>
  <c r="O59" i="22"/>
  <c r="D61" i="22" s="1"/>
  <c r="E61" i="5" s="1"/>
  <c r="T60" i="4" s="1"/>
  <c r="O61" i="22"/>
  <c r="D63" i="22" s="1"/>
  <c r="E63" i="5" s="1"/>
  <c r="T62" i="4" s="1"/>
  <c r="O63" i="22"/>
  <c r="D65" i="22" s="1"/>
  <c r="O64" i="22"/>
  <c r="D66" i="22" s="1"/>
  <c r="E66" i="22" s="1"/>
  <c r="O66" i="22"/>
  <c r="D68" i="22" s="1"/>
  <c r="E68" i="5" s="1"/>
  <c r="T67" i="4" s="1"/>
  <c r="O67" i="22"/>
  <c r="D69" i="22" s="1"/>
  <c r="E69" i="5" s="1"/>
  <c r="T68" i="4" s="1"/>
  <c r="O68" i="22"/>
  <c r="D70" i="22" s="1"/>
  <c r="E70" i="5" s="1"/>
  <c r="T69" i="4" s="1"/>
  <c r="O70" i="22"/>
  <c r="D72" i="22" s="1"/>
  <c r="E72" i="22" s="1"/>
  <c r="O72" i="22"/>
  <c r="D74" i="22" s="1"/>
  <c r="E74" i="22" s="1"/>
  <c r="O73" i="22"/>
  <c r="D75" i="22" s="1"/>
  <c r="E75" i="5" s="1"/>
  <c r="T74" i="4" s="1"/>
  <c r="O74" i="22"/>
  <c r="D76" i="22" s="1"/>
  <c r="E76" i="5" s="1"/>
  <c r="T75" i="4" s="1"/>
  <c r="O75" i="22"/>
  <c r="D77" i="22" s="1"/>
  <c r="E77" i="5" s="1"/>
  <c r="T76" i="4" s="1"/>
  <c r="O78" i="22"/>
  <c r="D80" i="22" s="1"/>
  <c r="E80" i="22" s="1"/>
  <c r="O80" i="22"/>
  <c r="D82" i="22" s="1"/>
  <c r="E82" i="5" s="1"/>
  <c r="T81" i="4" s="1"/>
  <c r="O81" i="22"/>
  <c r="D83" i="22" s="1"/>
  <c r="E83" i="22" s="1"/>
  <c r="O84" i="22"/>
  <c r="D86" i="22" s="1"/>
  <c r="E86" i="22" s="1"/>
  <c r="O87" i="22"/>
  <c r="D89" i="22" s="1"/>
  <c r="E89" i="5" s="1"/>
  <c r="T88" i="4" s="1"/>
  <c r="O88" i="22"/>
  <c r="D90" i="22" s="1"/>
  <c r="E90" i="22" s="1"/>
  <c r="O90" i="22"/>
  <c r="D92" i="22" s="1"/>
  <c r="E92" i="5" s="1"/>
  <c r="T91" i="4" s="1"/>
  <c r="O92" i="22"/>
  <c r="D94" i="22" s="1"/>
  <c r="E94" i="5" s="1"/>
  <c r="T93" i="4" s="1"/>
  <c r="O95" i="22"/>
  <c r="D97" i="22" s="1"/>
  <c r="E97" i="5" s="1"/>
  <c r="T96" i="4" s="1"/>
  <c r="O99" i="22"/>
  <c r="D101" i="22" s="1"/>
  <c r="E101" i="5" s="1"/>
  <c r="T100" i="4" s="1"/>
  <c r="O100" i="22"/>
  <c r="D102" i="22" s="1"/>
  <c r="E102" i="5" s="1"/>
  <c r="T101" i="4" s="1"/>
  <c r="O101" i="22"/>
  <c r="D103" i="22" s="1"/>
  <c r="E103" i="5" s="1"/>
  <c r="T102" i="4" s="1"/>
  <c r="O102" i="22"/>
  <c r="D104" i="22" s="1"/>
  <c r="E104" i="22" s="1"/>
  <c r="O103" i="22"/>
  <c r="D105" i="22" s="1"/>
  <c r="E105" i="22" s="1"/>
  <c r="O105" i="22"/>
  <c r="D107" i="22" s="1"/>
  <c r="O107" i="22"/>
  <c r="D109" i="22" s="1"/>
  <c r="E109" i="5" s="1"/>
  <c r="T109" i="4" s="1"/>
  <c r="O112" i="22"/>
  <c r="D114" i="22" s="1"/>
  <c r="E114" i="22" s="1"/>
  <c r="O113" i="22"/>
  <c r="D115" i="22" s="1"/>
  <c r="E115" i="22" s="1"/>
  <c r="O117" i="22"/>
  <c r="D119" i="22" s="1"/>
  <c r="E119" i="5" s="1"/>
  <c r="T119" i="4" s="1"/>
  <c r="O118" i="22"/>
  <c r="D120" i="22" s="1"/>
  <c r="E120" i="22" s="1"/>
  <c r="O119" i="22"/>
  <c r="D121" i="22" s="1"/>
  <c r="E121" i="5" s="1"/>
  <c r="T121" i="4" s="1"/>
  <c r="O121" i="22"/>
  <c r="D123" i="22" s="1"/>
  <c r="E123" i="22" s="1"/>
  <c r="O122" i="22"/>
  <c r="D124" i="22" s="1"/>
  <c r="E124" i="5" s="1"/>
  <c r="T124" i="4" s="1"/>
  <c r="O123" i="22"/>
  <c r="D125" i="22" s="1"/>
  <c r="E125" i="5" s="1"/>
  <c r="T125" i="4" s="1"/>
  <c r="O124" i="22"/>
  <c r="D126" i="22" s="1"/>
  <c r="E126" i="5" s="1"/>
  <c r="T126" i="4" s="1"/>
  <c r="O125" i="22"/>
  <c r="D127" i="22" s="1"/>
  <c r="E127" i="5" s="1"/>
  <c r="T127" i="4" s="1"/>
  <c r="O126" i="22"/>
  <c r="D128" i="22" s="1"/>
  <c r="E128" i="5" s="1"/>
  <c r="T128" i="4" s="1"/>
  <c r="O127" i="22"/>
  <c r="D129" i="22" s="1"/>
  <c r="E129" i="22" s="1"/>
  <c r="O129" i="22"/>
  <c r="D131" i="22" s="1"/>
  <c r="O130" i="22"/>
  <c r="D132" i="22" s="1"/>
  <c r="O131" i="22"/>
  <c r="D133" i="22" s="1"/>
  <c r="E133" i="5" s="1"/>
  <c r="T133" i="4" s="1"/>
  <c r="O133" i="22"/>
  <c r="D135" i="22" s="1"/>
  <c r="E135" i="5" s="1"/>
  <c r="T135" i="4" s="1"/>
  <c r="O139" i="22"/>
  <c r="D141" i="22" s="1"/>
  <c r="E141" i="5" s="1"/>
  <c r="T141" i="4" s="1"/>
  <c r="O142" i="22"/>
  <c r="D144" i="22" s="1"/>
  <c r="E144" i="5" s="1"/>
  <c r="T144" i="4" s="1"/>
  <c r="O144" i="22"/>
  <c r="D146" i="22" s="1"/>
  <c r="E146" i="5" s="1"/>
  <c r="T146" i="4" s="1"/>
  <c r="O145" i="22"/>
  <c r="D147" i="22" s="1"/>
  <c r="E147" i="5" s="1"/>
  <c r="T147" i="4" s="1"/>
  <c r="O149" i="22"/>
  <c r="D151" i="22" s="1"/>
  <c r="E151" i="5" s="1"/>
  <c r="T151" i="4" s="1"/>
  <c r="O150" i="22"/>
  <c r="D152" i="22" s="1"/>
  <c r="E152" i="22" s="1"/>
  <c r="O152" i="22"/>
  <c r="D154" i="22" s="1"/>
  <c r="E154" i="22" s="1"/>
  <c r="O154" i="22"/>
  <c r="D156" i="22" s="1"/>
  <c r="E156" i="22" s="1"/>
  <c r="O156" i="22"/>
  <c r="D158" i="22" s="1"/>
  <c r="E158" i="5" s="1"/>
  <c r="T158" i="4" s="1"/>
  <c r="O157" i="22"/>
  <c r="D159" i="22" s="1"/>
  <c r="E159" i="5" s="1"/>
  <c r="T159" i="4" s="1"/>
  <c r="O158" i="22"/>
  <c r="D160" i="22" s="1"/>
  <c r="E160" i="5" s="1"/>
  <c r="T160" i="4" s="1"/>
  <c r="O160" i="22"/>
  <c r="D162" i="22" s="1"/>
  <c r="E162" i="5" s="1"/>
  <c r="O161" i="22"/>
  <c r="D163" i="22" s="1"/>
  <c r="E163" i="5" s="1"/>
  <c r="T163" i="4" s="1"/>
  <c r="O162" i="22"/>
  <c r="D164" i="22" s="1"/>
  <c r="O163" i="22"/>
  <c r="D165" i="22" s="1"/>
  <c r="O169" i="22"/>
  <c r="D171" i="22" s="1"/>
  <c r="E171" i="22" s="1"/>
  <c r="O171" i="22"/>
  <c r="D173" i="22" s="1"/>
  <c r="E173" i="22" s="1"/>
  <c r="O172" i="22"/>
  <c r="D174" i="22" s="1"/>
  <c r="E174" i="22" s="1"/>
  <c r="O173" i="22"/>
  <c r="D175" i="22" s="1"/>
  <c r="E175" i="5" s="1"/>
  <c r="O174" i="22"/>
  <c r="D176" i="22" s="1"/>
  <c r="E176" i="5" s="1"/>
  <c r="T176" i="4" s="1"/>
  <c r="O177" i="22"/>
  <c r="D179" i="22" s="1"/>
  <c r="E179" i="5" s="1"/>
  <c r="T179" i="4" s="1"/>
  <c r="O179" i="22"/>
  <c r="D181" i="22" s="1"/>
  <c r="O181" i="22"/>
  <c r="D183" i="22" s="1"/>
  <c r="E183" i="5" s="1"/>
  <c r="T183" i="4" s="1"/>
  <c r="O182" i="22"/>
  <c r="D184" i="22" s="1"/>
  <c r="E184" i="22" s="1"/>
  <c r="O183" i="22"/>
  <c r="D185" i="22" s="1"/>
  <c r="E185" i="5" s="1"/>
  <c r="T185" i="4" s="1"/>
  <c r="O184" i="22"/>
  <c r="D186" i="22" s="1"/>
  <c r="E186" i="22" s="1"/>
  <c r="O185" i="22"/>
  <c r="D187" i="22" s="1"/>
  <c r="E187" i="5" s="1"/>
  <c r="T187" i="4" s="1"/>
  <c r="O197" i="22"/>
  <c r="D199" i="22" s="1"/>
  <c r="E199" i="5" s="1"/>
  <c r="T200" i="4" s="1"/>
  <c r="O198" i="22"/>
  <c r="D200" i="22" s="1"/>
  <c r="E200" i="22" s="1"/>
  <c r="O199" i="22"/>
  <c r="D201" i="22" s="1"/>
  <c r="E201" i="22" s="1"/>
  <c r="O200" i="22"/>
  <c r="D202" i="22" s="1"/>
  <c r="E202" i="22" s="1"/>
  <c r="O201" i="22"/>
  <c r="D203" i="22" s="1"/>
  <c r="E203" i="22" s="1"/>
  <c r="O202" i="22"/>
  <c r="D204" i="22" s="1"/>
  <c r="E204" i="22" s="1"/>
  <c r="O203" i="22"/>
  <c r="D205" i="22" s="1"/>
  <c r="E205" i="22" s="1"/>
  <c r="O204" i="22"/>
  <c r="D206" i="22" s="1"/>
  <c r="E206" i="22" s="1"/>
  <c r="O205" i="22"/>
  <c r="D207" i="22" s="1"/>
  <c r="E207" i="22" s="1"/>
  <c r="O207" i="22"/>
  <c r="D209" i="22" s="1"/>
  <c r="E209" i="5" s="1"/>
  <c r="T210" i="4" s="1"/>
  <c r="O209" i="22"/>
  <c r="D211" i="22" s="1"/>
  <c r="E211" i="5" s="1"/>
  <c r="T212" i="4" s="1"/>
  <c r="O210" i="22"/>
  <c r="D212" i="22" s="1"/>
  <c r="E212" i="5" s="1"/>
  <c r="F212" i="5" s="1"/>
  <c r="O211" i="22"/>
  <c r="D213" i="22" s="1"/>
  <c r="E213" i="5" s="1"/>
  <c r="T214" i="4" s="1"/>
  <c r="O213" i="22"/>
  <c r="D215" i="22" s="1"/>
  <c r="O214" i="22"/>
  <c r="D216" i="22" s="1"/>
  <c r="E216" i="5" s="1"/>
  <c r="T217" i="4" s="1"/>
  <c r="O215" i="22"/>
  <c r="D217" i="22" s="1"/>
  <c r="E217" i="5" s="1"/>
  <c r="T218" i="4" s="1"/>
  <c r="O217" i="22"/>
  <c r="D219" i="22" s="1"/>
  <c r="E219" i="22" s="1"/>
  <c r="O218" i="22"/>
  <c r="D220" i="22" s="1"/>
  <c r="E220" i="22" s="1"/>
  <c r="O219" i="22"/>
  <c r="D221" i="22" s="1"/>
  <c r="E221" i="22" s="1"/>
  <c r="O221" i="22"/>
  <c r="D223" i="22" s="1"/>
  <c r="O222" i="22"/>
  <c r="D224" i="22" s="1"/>
  <c r="E224" i="5" s="1"/>
  <c r="T225" i="4" s="1"/>
  <c r="O223" i="22"/>
  <c r="D225" i="22" s="1"/>
  <c r="E225" i="5" s="1"/>
  <c r="T226" i="4" s="1"/>
  <c r="O226" i="22"/>
  <c r="D228" i="22" s="1"/>
  <c r="E228" i="22" s="1"/>
  <c r="O228" i="22"/>
  <c r="D230" i="22" s="1"/>
  <c r="E230" i="5" s="1"/>
  <c r="T231" i="4" s="1"/>
  <c r="O229" i="22"/>
  <c r="D231" i="22" s="1"/>
  <c r="E231" i="22" s="1"/>
  <c r="O231" i="22"/>
  <c r="D233" i="22" s="1"/>
  <c r="E233" i="5" s="1"/>
  <c r="T234" i="4" s="1"/>
  <c r="O232" i="22"/>
  <c r="D234" i="22" s="1"/>
  <c r="E234" i="22" s="1"/>
  <c r="O237" i="22"/>
  <c r="D239" i="22" s="1"/>
  <c r="O239" i="22"/>
  <c r="D241" i="22" s="1"/>
  <c r="E241" i="5" s="1"/>
  <c r="T243" i="4" s="1"/>
  <c r="O243" i="22"/>
  <c r="D245" i="22" s="1"/>
  <c r="O248" i="22"/>
  <c r="D250" i="22" s="1"/>
  <c r="E250" i="22" s="1"/>
  <c r="O250" i="22"/>
  <c r="D252" i="22" s="1"/>
  <c r="E252" i="22" s="1"/>
  <c r="O253" i="22"/>
  <c r="D255" i="22" s="1"/>
  <c r="E255" i="22" s="1"/>
  <c r="O255" i="22"/>
  <c r="D257" i="22" s="1"/>
  <c r="E257" i="5" s="1"/>
  <c r="T259" i="4" s="1"/>
  <c r="O257" i="22"/>
  <c r="D259" i="22" s="1"/>
  <c r="E259" i="5" s="1"/>
  <c r="T261" i="4" s="1"/>
  <c r="O259" i="22"/>
  <c r="D261" i="22" s="1"/>
  <c r="E261" i="5" s="1"/>
  <c r="T263" i="4" s="1"/>
  <c r="O261" i="22"/>
  <c r="D263" i="22" s="1"/>
  <c r="O264" i="22"/>
  <c r="D266" i="22" s="1"/>
  <c r="E266" i="22" s="1"/>
  <c r="O270" i="22"/>
  <c r="D272" i="22" s="1"/>
  <c r="E272" i="5" s="1"/>
  <c r="O271" i="22"/>
  <c r="D273" i="22" s="1"/>
  <c r="E273" i="5" s="1"/>
  <c r="T276" i="4" s="1"/>
  <c r="O272" i="22"/>
  <c r="D274" i="22" s="1"/>
  <c r="E274" i="5" s="1"/>
  <c r="T277" i="4" s="1"/>
  <c r="O273" i="22"/>
  <c r="D275" i="22" s="1"/>
  <c r="E275" i="5" s="1"/>
  <c r="T278" i="4" s="1"/>
  <c r="O274" i="22"/>
  <c r="D276" i="22" s="1"/>
  <c r="E276" i="5" s="1"/>
  <c r="T279" i="4" s="1"/>
  <c r="O277" i="22"/>
  <c r="D279" i="22" s="1"/>
  <c r="O279" i="22"/>
  <c r="D281" i="22" s="1"/>
  <c r="E281" i="22" s="1"/>
  <c r="O281" i="22"/>
  <c r="D283" i="22" s="1"/>
  <c r="O282" i="22"/>
  <c r="D284" i="22" s="1"/>
  <c r="E284" i="22" s="1"/>
  <c r="O286" i="22"/>
  <c r="D288" i="22" s="1"/>
  <c r="E288" i="22" s="1"/>
  <c r="O288" i="22"/>
  <c r="D290" i="22" s="1"/>
  <c r="E290" i="5" s="1"/>
  <c r="F290" i="5" s="1"/>
  <c r="O293" i="22"/>
  <c r="D295" i="22" s="1"/>
  <c r="O294" i="22"/>
  <c r="D296" i="22" s="1"/>
  <c r="E296" i="22" s="1"/>
  <c r="O297" i="22"/>
  <c r="D299" i="22" s="1"/>
  <c r="O298" i="22"/>
  <c r="D300" i="22" s="1"/>
  <c r="E300" i="22" s="1"/>
  <c r="O300" i="22"/>
  <c r="D302" i="22" s="1"/>
  <c r="E302" i="22" s="1"/>
  <c r="O302" i="22"/>
  <c r="D304" i="22" s="1"/>
  <c r="E304" i="22" s="1"/>
  <c r="O303" i="22"/>
  <c r="D305" i="22" s="1"/>
  <c r="E305" i="5" s="1"/>
  <c r="T308" i="4" s="1"/>
  <c r="O304" i="22"/>
  <c r="D306" i="22" s="1"/>
  <c r="E306" i="5" s="1"/>
  <c r="T309" i="4" s="1"/>
  <c r="O305" i="22"/>
  <c r="D307" i="22" s="1"/>
  <c r="O306" i="22"/>
  <c r="D308" i="22" s="1"/>
  <c r="E308" i="5" s="1"/>
  <c r="T311" i="4" s="1"/>
  <c r="O307" i="22"/>
  <c r="D309" i="22" s="1"/>
  <c r="O308" i="22"/>
  <c r="D310" i="22" s="1"/>
  <c r="E310" i="5" s="1"/>
  <c r="T313" i="4" s="1"/>
  <c r="O309" i="22"/>
  <c r="D311" i="22" s="1"/>
  <c r="O310" i="22"/>
  <c r="D312" i="22" s="1"/>
  <c r="E312" i="22" s="1"/>
  <c r="O311" i="22"/>
  <c r="D313" i="22" s="1"/>
  <c r="E313" i="5" s="1"/>
  <c r="T316" i="4" s="1"/>
  <c r="O312" i="22"/>
  <c r="D314" i="22" s="1"/>
  <c r="E314" i="5" s="1"/>
  <c r="T317" i="4" s="1"/>
  <c r="O313" i="22"/>
  <c r="D315" i="22" s="1"/>
  <c r="E315" i="5" s="1"/>
  <c r="T318" i="4" s="1"/>
  <c r="O314" i="22"/>
  <c r="D316" i="22" s="1"/>
  <c r="E316" i="22" s="1"/>
  <c r="O315" i="22"/>
  <c r="D317" i="22" s="1"/>
  <c r="E317" i="5" s="1"/>
  <c r="F317" i="5" s="1"/>
  <c r="O316" i="22"/>
  <c r="D318" i="22" s="1"/>
  <c r="E318" i="22" s="1"/>
  <c r="O320" i="22"/>
  <c r="D322" i="22" s="1"/>
  <c r="E322" i="5" s="1"/>
  <c r="T325" i="4" s="1"/>
  <c r="O321" i="22"/>
  <c r="D323" i="22" s="1"/>
  <c r="E323" i="22" s="1"/>
  <c r="O322" i="22"/>
  <c r="D324" i="22" s="1"/>
  <c r="E324" i="22" s="1"/>
  <c r="O323" i="22"/>
  <c r="D325" i="22" s="1"/>
  <c r="E325" i="22" s="1"/>
  <c r="O324" i="22"/>
  <c r="D326" i="22" s="1"/>
  <c r="E326" i="5" s="1"/>
  <c r="T329" i="4" s="1"/>
  <c r="O325" i="22"/>
  <c r="D327" i="22" s="1"/>
  <c r="O328" i="22"/>
  <c r="D330" i="22" s="1"/>
  <c r="E330" i="5" s="1"/>
  <c r="T333" i="4" s="1"/>
  <c r="O329" i="22"/>
  <c r="D331" i="22" s="1"/>
  <c r="E331" i="5" s="1"/>
  <c r="T334" i="4" s="1"/>
  <c r="O330" i="22"/>
  <c r="D332" i="22" s="1"/>
  <c r="E332" i="22" s="1"/>
  <c r="O331" i="22"/>
  <c r="D333" i="22" s="1"/>
  <c r="E333" i="22" s="1"/>
  <c r="O333" i="22"/>
  <c r="D335" i="22" s="1"/>
  <c r="O334" i="22"/>
  <c r="D336" i="22" s="1"/>
  <c r="E336" i="22" s="1"/>
  <c r="O336" i="22"/>
  <c r="D338" i="22" s="1"/>
  <c r="E338" i="5" s="1"/>
  <c r="T341" i="4" s="1"/>
  <c r="O343" i="22"/>
  <c r="D345" i="22" s="1"/>
  <c r="E345" i="22" s="1"/>
  <c r="O344" i="22"/>
  <c r="D346" i="22" s="1"/>
  <c r="E346" i="5" s="1"/>
  <c r="T349" i="4" s="1"/>
  <c r="O346" i="22"/>
  <c r="D348" i="22" s="1"/>
  <c r="E348" i="22" s="1"/>
  <c r="O348" i="22"/>
  <c r="D350" i="22" s="1"/>
  <c r="E350" i="22" s="1"/>
  <c r="O349" i="22"/>
  <c r="D351" i="22" s="1"/>
  <c r="E351" i="22" s="1"/>
  <c r="O350" i="22"/>
  <c r="D352" i="22" s="1"/>
  <c r="E352" i="5" s="1"/>
  <c r="T355" i="4" s="1"/>
  <c r="O351" i="22"/>
  <c r="D353" i="22" s="1"/>
  <c r="E353" i="5" s="1"/>
  <c r="T356" i="4" s="1"/>
  <c r="O352" i="22"/>
  <c r="D354" i="22" s="1"/>
  <c r="E354" i="5" s="1"/>
  <c r="T357" i="4" s="1"/>
  <c r="O354" i="22"/>
  <c r="D356" i="22" s="1"/>
  <c r="O356" i="22"/>
  <c r="D358" i="22" s="1"/>
  <c r="O361" i="22"/>
  <c r="D363" i="22" s="1"/>
  <c r="E363" i="5" s="1"/>
  <c r="T366" i="4" s="1"/>
  <c r="O365" i="22"/>
  <c r="D367" i="22" s="1"/>
  <c r="O366" i="22"/>
  <c r="D368" i="22" s="1"/>
  <c r="E368" i="22" s="1"/>
  <c r="O370" i="22"/>
  <c r="D372" i="22" s="1"/>
  <c r="E372" i="5" s="1"/>
  <c r="T375" i="4" s="1"/>
  <c r="O371" i="22"/>
  <c r="D373" i="22" s="1"/>
  <c r="E373" i="5" s="1"/>
  <c r="T376" i="4" s="1"/>
  <c r="O372" i="22"/>
  <c r="D374" i="22" s="1"/>
  <c r="O373" i="22"/>
  <c r="D375" i="22" s="1"/>
  <c r="E375" i="5" s="1"/>
  <c r="T378" i="4" s="1"/>
  <c r="O374" i="22"/>
  <c r="D376" i="22" s="1"/>
  <c r="E376" i="22" s="1"/>
  <c r="O375" i="22"/>
  <c r="D377" i="22" s="1"/>
  <c r="E377" i="22" s="1"/>
  <c r="O377" i="22"/>
  <c r="D379" i="22" s="1"/>
  <c r="E379" i="5" s="1"/>
  <c r="T382" i="4" s="1"/>
  <c r="O379" i="22"/>
  <c r="D381" i="22" s="1"/>
  <c r="E381" i="22" s="1"/>
  <c r="O380" i="22"/>
  <c r="D382" i="22" s="1"/>
  <c r="E382" i="22" s="1"/>
  <c r="O381" i="22"/>
  <c r="D383" i="22" s="1"/>
  <c r="E383" i="22" s="1"/>
  <c r="O386" i="22"/>
  <c r="D388" i="22" s="1"/>
  <c r="O388" i="22"/>
  <c r="D390" i="22" s="1"/>
  <c r="E390" i="5" s="1"/>
  <c r="T393" i="4" s="1"/>
  <c r="O389" i="22"/>
  <c r="D391" i="22" s="1"/>
  <c r="O391" i="22"/>
  <c r="D393" i="22" s="1"/>
  <c r="E393" i="22" s="1"/>
  <c r="O392" i="22"/>
  <c r="D394" i="22" s="1"/>
  <c r="E394" i="22" s="1"/>
  <c r="O393" i="22"/>
  <c r="D395" i="22" s="1"/>
  <c r="E395" i="5" s="1"/>
  <c r="T398" i="4" s="1"/>
  <c r="O394" i="22"/>
  <c r="D396" i="22" s="1"/>
  <c r="E396" i="5" s="1"/>
  <c r="T399" i="4" s="1"/>
  <c r="O395" i="22"/>
  <c r="D397" i="22" s="1"/>
  <c r="E397" i="22" s="1"/>
  <c r="O396" i="22"/>
  <c r="D398" i="22" s="1"/>
  <c r="E398" i="22" s="1"/>
  <c r="O398" i="22"/>
  <c r="D400" i="22" s="1"/>
  <c r="E400" i="22" s="1"/>
  <c r="O401" i="22"/>
  <c r="D403" i="22" s="1"/>
  <c r="E403" i="5" s="1"/>
  <c r="T406" i="4" s="1"/>
  <c r="O404" i="22"/>
  <c r="D406" i="22" s="1"/>
  <c r="E406" i="5" s="1"/>
  <c r="T409" i="4" s="1"/>
  <c r="O405" i="22"/>
  <c r="D407" i="22" s="1"/>
  <c r="E407" i="5" s="1"/>
  <c r="T410" i="4" s="1"/>
  <c r="O407" i="22"/>
  <c r="D409" i="22" s="1"/>
  <c r="E409" i="22" s="1"/>
  <c r="O411" i="22"/>
  <c r="D413" i="22" s="1"/>
  <c r="E413" i="22" s="1"/>
  <c r="O412" i="22"/>
  <c r="D414" i="22" s="1"/>
  <c r="E414" i="22" s="1"/>
  <c r="O413" i="22"/>
  <c r="D415" i="22" s="1"/>
  <c r="O417" i="22"/>
  <c r="D419" i="22" s="1"/>
  <c r="E419" i="5" s="1"/>
  <c r="T422" i="4" s="1"/>
  <c r="O418" i="22"/>
  <c r="D420" i="22" s="1"/>
  <c r="O419" i="22"/>
  <c r="D421" i="22" s="1"/>
  <c r="E421" i="5" s="1"/>
  <c r="T424" i="4" s="1"/>
  <c r="O423" i="22"/>
  <c r="D425" i="22" s="1"/>
  <c r="O424" i="22"/>
  <c r="D426" i="22" s="1"/>
  <c r="E426" i="22" s="1"/>
  <c r="O426" i="22"/>
  <c r="D428" i="22" s="1"/>
  <c r="E428" i="22" s="1"/>
  <c r="O428" i="22"/>
  <c r="D430" i="22" s="1"/>
  <c r="E430" i="22" s="1"/>
  <c r="O430" i="22"/>
  <c r="D432" i="22" s="1"/>
  <c r="E432" i="22" s="1"/>
  <c r="O431" i="22"/>
  <c r="D433" i="22" s="1"/>
  <c r="E433" i="22" s="1"/>
  <c r="O432" i="22"/>
  <c r="D434" i="22" s="1"/>
  <c r="E434" i="22" s="1"/>
  <c r="O436" i="22"/>
  <c r="D439" i="22" s="1"/>
  <c r="E439" i="5" s="1"/>
  <c r="T603" i="4" s="1"/>
  <c r="O437" i="22"/>
  <c r="D440" i="22" s="1"/>
  <c r="E440" i="22" s="1"/>
  <c r="O439" i="22"/>
  <c r="D442" i="22" s="1"/>
  <c r="E442" i="22" s="1"/>
  <c r="O442" i="22"/>
  <c r="D445" i="22" s="1"/>
  <c r="E445" i="22" s="1"/>
  <c r="O448" i="22"/>
  <c r="D451" i="22" s="1"/>
  <c r="E451" i="22" s="1"/>
  <c r="O449" i="22"/>
  <c r="D452" i="22" s="1"/>
  <c r="O9" i="22"/>
  <c r="D11" i="22" s="1"/>
  <c r="E11" i="22" s="1"/>
  <c r="O10" i="22"/>
  <c r="D12" i="22" s="1"/>
  <c r="E12" i="22" s="1"/>
  <c r="O15" i="22"/>
  <c r="D17" i="22" s="1"/>
  <c r="E17" i="5" s="1"/>
  <c r="T16" i="4" s="1"/>
  <c r="O16" i="22"/>
  <c r="D18" i="22" s="1"/>
  <c r="E18" i="5" s="1"/>
  <c r="T17" i="4" s="1"/>
  <c r="O3" i="22"/>
  <c r="D4" i="22" s="1"/>
  <c r="E4" i="5" s="1"/>
  <c r="T4" i="4" s="1"/>
  <c r="O8" i="22"/>
  <c r="D10" i="22" s="1"/>
  <c r="E10" i="22" s="1"/>
  <c r="N2" i="22"/>
  <c r="N101" i="22"/>
  <c r="N3" i="22"/>
  <c r="N4" i="22"/>
  <c r="O4" i="22" s="1"/>
  <c r="D6" i="22" s="1"/>
  <c r="E6" i="5" s="1"/>
  <c r="T5" i="4" s="1"/>
  <c r="U5" i="4" s="1"/>
  <c r="N5" i="22"/>
  <c r="O5" i="22" s="1"/>
  <c r="D7" i="22" s="1"/>
  <c r="N6" i="22"/>
  <c r="O6" i="22" s="1"/>
  <c r="D8" i="22" s="1"/>
  <c r="E8" i="22" s="1"/>
  <c r="N7" i="22"/>
  <c r="O7" i="22" s="1"/>
  <c r="D9" i="22" s="1"/>
  <c r="E9" i="5" s="1"/>
  <c r="T8" i="4" s="1"/>
  <c r="N8" i="22"/>
  <c r="N9" i="22"/>
  <c r="N10" i="22"/>
  <c r="N11" i="22"/>
  <c r="O11" i="22" s="1"/>
  <c r="D13" i="22" s="1"/>
  <c r="E13" i="5" s="1"/>
  <c r="T12" i="4" s="1"/>
  <c r="N12" i="22"/>
  <c r="O12" i="22" s="1"/>
  <c r="D14" i="22" s="1"/>
  <c r="E14" i="22" s="1"/>
  <c r="N13" i="22"/>
  <c r="O13" i="22" s="1"/>
  <c r="D15" i="22" s="1"/>
  <c r="N14" i="22"/>
  <c r="O14" i="22" s="1"/>
  <c r="D16" i="22" s="1"/>
  <c r="E16" i="22" s="1"/>
  <c r="N15" i="22"/>
  <c r="N16" i="22"/>
  <c r="N17" i="22"/>
  <c r="O17" i="22" s="1"/>
  <c r="D19" i="22" s="1"/>
  <c r="E19" i="5" s="1"/>
  <c r="T18" i="4" s="1"/>
  <c r="N18" i="22"/>
  <c r="N19" i="22"/>
  <c r="N20" i="22"/>
  <c r="O20" i="22" s="1"/>
  <c r="D22" i="22" s="1"/>
  <c r="E22" i="5" s="1"/>
  <c r="T21" i="4" s="1"/>
  <c r="N22" i="22"/>
  <c r="N23" i="22"/>
  <c r="O23" i="22" s="1"/>
  <c r="D25" i="22" s="1"/>
  <c r="E25" i="5" s="1"/>
  <c r="T24" i="4" s="1"/>
  <c r="N24" i="22"/>
  <c r="N25" i="22"/>
  <c r="N26" i="22"/>
  <c r="N27" i="22"/>
  <c r="P27" i="22" s="1"/>
  <c r="N28" i="22"/>
  <c r="N30" i="22"/>
  <c r="N31" i="22"/>
  <c r="O31" i="22" s="1"/>
  <c r="D33" i="22" s="1"/>
  <c r="N32" i="22"/>
  <c r="N33" i="22"/>
  <c r="N34" i="22"/>
  <c r="O34" i="22" s="1"/>
  <c r="D36" i="22" s="1"/>
  <c r="E36" i="5" s="1"/>
  <c r="T35" i="4" s="1"/>
  <c r="N35" i="22"/>
  <c r="N36" i="22"/>
  <c r="N37" i="22"/>
  <c r="N38" i="22"/>
  <c r="O38" i="22" s="1"/>
  <c r="D40" i="22" s="1"/>
  <c r="E40" i="22" s="1"/>
  <c r="N39" i="22"/>
  <c r="N40" i="22"/>
  <c r="N41" i="22"/>
  <c r="O41" i="22" s="1"/>
  <c r="D43" i="22" s="1"/>
  <c r="E43" i="5" s="1"/>
  <c r="T42" i="4" s="1"/>
  <c r="N42" i="22"/>
  <c r="N43" i="22"/>
  <c r="N44" i="22"/>
  <c r="O44" i="22" s="1"/>
  <c r="D46" i="22" s="1"/>
  <c r="E46" i="22" s="1"/>
  <c r="N45" i="22"/>
  <c r="O45" i="22" s="1"/>
  <c r="D47" i="22" s="1"/>
  <c r="E47" i="5" s="1"/>
  <c r="T46" i="4" s="1"/>
  <c r="N46" i="22"/>
  <c r="N47" i="22"/>
  <c r="O47" i="22" s="1"/>
  <c r="D49" i="22" s="1"/>
  <c r="E49" i="22" s="1"/>
  <c r="N48" i="22"/>
  <c r="N49" i="22"/>
  <c r="P49" i="22" s="1"/>
  <c r="N50" i="22"/>
  <c r="N51" i="22"/>
  <c r="P51" i="22" s="1"/>
  <c r="N52" i="22"/>
  <c r="O52" i="22" s="1"/>
  <c r="D54" i="22" s="1"/>
  <c r="E54" i="5" s="1"/>
  <c r="T53" i="4" s="1"/>
  <c r="U53" i="4" s="1"/>
  <c r="N53" i="22"/>
  <c r="N54" i="22"/>
  <c r="N55" i="22"/>
  <c r="N56" i="22"/>
  <c r="N57" i="22"/>
  <c r="O57" i="22" s="1"/>
  <c r="D59" i="22" s="1"/>
  <c r="E59" i="5" s="1"/>
  <c r="T58" i="4" s="1"/>
  <c r="N58" i="22"/>
  <c r="N59" i="22"/>
  <c r="N60" i="22"/>
  <c r="O60" i="22" s="1"/>
  <c r="D62" i="22" s="1"/>
  <c r="E62" i="22" s="1"/>
  <c r="N61" i="22"/>
  <c r="N62" i="22"/>
  <c r="O62" i="22" s="1"/>
  <c r="D64" i="22" s="1"/>
  <c r="E64" i="22" s="1"/>
  <c r="N63" i="22"/>
  <c r="N64" i="22"/>
  <c r="N65" i="22"/>
  <c r="N66" i="22"/>
  <c r="N67" i="22"/>
  <c r="P67" i="22" s="1"/>
  <c r="N68" i="22"/>
  <c r="N69" i="22"/>
  <c r="N70" i="22"/>
  <c r="N71" i="22"/>
  <c r="O71" i="22" s="1"/>
  <c r="D73" i="22" s="1"/>
  <c r="E73" i="22" s="1"/>
  <c r="N72" i="22"/>
  <c r="N73" i="22"/>
  <c r="N74" i="22"/>
  <c r="N75" i="22"/>
  <c r="N76" i="22"/>
  <c r="N77" i="22"/>
  <c r="O77" i="22" s="1"/>
  <c r="D79" i="22" s="1"/>
  <c r="E79" i="5" s="1"/>
  <c r="T78" i="4" s="1"/>
  <c r="N78" i="22"/>
  <c r="N79" i="22"/>
  <c r="O79" i="22" s="1"/>
  <c r="D81" i="22" s="1"/>
  <c r="E81" i="22" s="1"/>
  <c r="N80" i="22"/>
  <c r="N81" i="22"/>
  <c r="N82" i="22"/>
  <c r="O82" i="22" s="1"/>
  <c r="D84" i="22" s="1"/>
  <c r="E84" i="5" s="1"/>
  <c r="T83" i="4" s="1"/>
  <c r="N83" i="22"/>
  <c r="P83" i="22" s="1"/>
  <c r="N84" i="22"/>
  <c r="N85" i="22"/>
  <c r="O85" i="22" s="1"/>
  <c r="D87" i="22" s="1"/>
  <c r="E87" i="5" s="1"/>
  <c r="T86" i="4" s="1"/>
  <c r="N86" i="22"/>
  <c r="O86" i="22" s="1"/>
  <c r="D88" i="22" s="1"/>
  <c r="E88" i="22" s="1"/>
  <c r="N87" i="22"/>
  <c r="N88" i="22"/>
  <c r="N89" i="22"/>
  <c r="O89" i="22" s="1"/>
  <c r="D91" i="22" s="1"/>
  <c r="E91" i="22" s="1"/>
  <c r="N90" i="22"/>
  <c r="N91" i="22"/>
  <c r="O91" i="22" s="1"/>
  <c r="D93" i="22" s="1"/>
  <c r="E93" i="5" s="1"/>
  <c r="T92" i="4" s="1"/>
  <c r="N92" i="22"/>
  <c r="N93" i="22"/>
  <c r="O93" i="22" s="1"/>
  <c r="D95" i="22" s="1"/>
  <c r="E95" i="5" s="1"/>
  <c r="T94" i="4" s="1"/>
  <c r="N94" i="22"/>
  <c r="O94" i="22" s="1"/>
  <c r="D96" i="22" s="1"/>
  <c r="E96" i="22" s="1"/>
  <c r="N95" i="22"/>
  <c r="N96" i="22"/>
  <c r="O96" i="22" s="1"/>
  <c r="D98" i="22" s="1"/>
  <c r="N97" i="22"/>
  <c r="O97" i="22" s="1"/>
  <c r="D99" i="22" s="1"/>
  <c r="N98" i="22"/>
  <c r="O98" i="22" s="1"/>
  <c r="D100" i="22" s="1"/>
  <c r="E100" i="5" s="1"/>
  <c r="T99" i="4" s="1"/>
  <c r="N99" i="22"/>
  <c r="P99" i="22" s="1"/>
  <c r="N100" i="22"/>
  <c r="N102" i="22"/>
  <c r="N103" i="22"/>
  <c r="P103" i="22" s="1"/>
  <c r="N104" i="22"/>
  <c r="O104" i="22" s="1"/>
  <c r="D106" i="22" s="1"/>
  <c r="E106" i="22" s="1"/>
  <c r="N105" i="22"/>
  <c r="N106" i="22"/>
  <c r="O106" i="22" s="1"/>
  <c r="D108" i="22" s="1"/>
  <c r="E108" i="5" s="1"/>
  <c r="T108" i="4" s="1"/>
  <c r="N107" i="22"/>
  <c r="N108" i="22"/>
  <c r="P108" i="22" s="1"/>
  <c r="N109" i="22"/>
  <c r="O109" i="22" s="1"/>
  <c r="D111" i="22" s="1"/>
  <c r="E111" i="5" s="1"/>
  <c r="T111" i="4" s="1"/>
  <c r="N110" i="22"/>
  <c r="N111" i="22"/>
  <c r="O111" i="22" s="1"/>
  <c r="D113" i="22" s="1"/>
  <c r="E113" i="5" s="1"/>
  <c r="T113" i="4" s="1"/>
  <c r="N112" i="22"/>
  <c r="N113" i="22"/>
  <c r="N114" i="22"/>
  <c r="O114" i="22" s="1"/>
  <c r="D116" i="22" s="1"/>
  <c r="E116" i="5" s="1"/>
  <c r="T116" i="4" s="1"/>
  <c r="N115" i="22"/>
  <c r="O115" i="22" s="1"/>
  <c r="D117" i="22" s="1"/>
  <c r="E117" i="5" s="1"/>
  <c r="T117" i="4" s="1"/>
  <c r="U117" i="4" s="1"/>
  <c r="N116" i="22"/>
  <c r="O116" i="22" s="1"/>
  <c r="D118" i="22" s="1"/>
  <c r="E118" i="5" s="1"/>
  <c r="T118" i="4" s="1"/>
  <c r="N117" i="22"/>
  <c r="N118" i="22"/>
  <c r="N119" i="22"/>
  <c r="N120" i="22"/>
  <c r="O120" i="22" s="1"/>
  <c r="D122" i="22" s="1"/>
  <c r="E122" i="22" s="1"/>
  <c r="N121" i="22"/>
  <c r="N122" i="22"/>
  <c r="P122" i="22" s="1"/>
  <c r="N123" i="22"/>
  <c r="N124" i="22"/>
  <c r="N125" i="22"/>
  <c r="N126" i="22"/>
  <c r="N127" i="22"/>
  <c r="N128" i="22"/>
  <c r="N129" i="22"/>
  <c r="N130" i="22"/>
  <c r="P130" i="22" s="1"/>
  <c r="N131" i="22"/>
  <c r="N132" i="22"/>
  <c r="O132" i="22" s="1"/>
  <c r="D134" i="22" s="1"/>
  <c r="E134" i="5" s="1"/>
  <c r="T134" i="4" s="1"/>
  <c r="N133" i="22"/>
  <c r="N134" i="22"/>
  <c r="O134" i="22" s="1"/>
  <c r="D136" i="22" s="1"/>
  <c r="E136" i="22" s="1"/>
  <c r="N135" i="22"/>
  <c r="O135" i="22" s="1"/>
  <c r="D137" i="22" s="1"/>
  <c r="E137" i="5" s="1"/>
  <c r="T137" i="4" s="1"/>
  <c r="N136" i="22"/>
  <c r="O136" i="22" s="1"/>
  <c r="D138" i="22" s="1"/>
  <c r="E138" i="22" s="1"/>
  <c r="N137" i="22"/>
  <c r="N138" i="22"/>
  <c r="N139" i="22"/>
  <c r="P139" i="22" s="1"/>
  <c r="N140" i="22"/>
  <c r="N141" i="22"/>
  <c r="O141" i="22" s="1"/>
  <c r="D143" i="22" s="1"/>
  <c r="E143" i="5" s="1"/>
  <c r="T143" i="4" s="1"/>
  <c r="N142" i="22"/>
  <c r="N143" i="22"/>
  <c r="O143" i="22" s="1"/>
  <c r="D145" i="22" s="1"/>
  <c r="E145" i="5" s="1"/>
  <c r="T145" i="4" s="1"/>
  <c r="N144" i="22"/>
  <c r="N145" i="22"/>
  <c r="N146" i="22"/>
  <c r="O146" i="22" s="1"/>
  <c r="D148" i="22" s="1"/>
  <c r="N147" i="22"/>
  <c r="N148" i="22"/>
  <c r="O148" i="22" s="1"/>
  <c r="D150" i="22" s="1"/>
  <c r="E150" i="5" s="1"/>
  <c r="T150" i="4" s="1"/>
  <c r="N149" i="22"/>
  <c r="N150" i="22"/>
  <c r="N151" i="22"/>
  <c r="O151" i="22" s="1"/>
  <c r="D153" i="22" s="1"/>
  <c r="E153" i="5" s="1"/>
  <c r="T153" i="4" s="1"/>
  <c r="N152" i="22"/>
  <c r="N153" i="22"/>
  <c r="N154" i="22"/>
  <c r="N155" i="22"/>
  <c r="O155" i="22" s="1"/>
  <c r="D157" i="22" s="1"/>
  <c r="E157" i="22" s="1"/>
  <c r="N156" i="22"/>
  <c r="N157" i="22"/>
  <c r="N158" i="22"/>
  <c r="N159" i="22"/>
  <c r="O159" i="22" s="1"/>
  <c r="D161" i="22" s="1"/>
  <c r="E161" i="5" s="1"/>
  <c r="T161" i="4" s="1"/>
  <c r="N160" i="22"/>
  <c r="N161" i="22"/>
  <c r="N162" i="22"/>
  <c r="N163" i="22"/>
  <c r="P163" i="22" s="1"/>
  <c r="N164" i="22"/>
  <c r="O164" i="22" s="1"/>
  <c r="D166" i="22" s="1"/>
  <c r="E166" i="5" s="1"/>
  <c r="T166" i="4" s="1"/>
  <c r="N165" i="22"/>
  <c r="O165" i="22" s="1"/>
  <c r="D167" i="22" s="1"/>
  <c r="E167" i="5" s="1"/>
  <c r="T167" i="4" s="1"/>
  <c r="N166" i="22"/>
  <c r="O166" i="22" s="1"/>
  <c r="D168" i="22" s="1"/>
  <c r="E168" i="22" s="1"/>
  <c r="N167" i="22"/>
  <c r="N168" i="22"/>
  <c r="O168" i="22" s="1"/>
  <c r="D170" i="22" s="1"/>
  <c r="E170" i="22" s="1"/>
  <c r="N169" i="22"/>
  <c r="N170" i="22"/>
  <c r="O170" i="22" s="1"/>
  <c r="D172" i="22" s="1"/>
  <c r="E172" i="22" s="1"/>
  <c r="N171" i="22"/>
  <c r="P171" i="22" s="1"/>
  <c r="N172" i="22"/>
  <c r="P172" i="22" s="1"/>
  <c r="N173" i="22"/>
  <c r="N174" i="22"/>
  <c r="N175" i="22"/>
  <c r="O175" i="22" s="1"/>
  <c r="D177" i="22" s="1"/>
  <c r="E177" i="5" s="1"/>
  <c r="T177" i="4" s="1"/>
  <c r="N176" i="22"/>
  <c r="N177" i="22"/>
  <c r="N178" i="22"/>
  <c r="O178" i="22" s="1"/>
  <c r="D180" i="22" s="1"/>
  <c r="E180" i="5" s="1"/>
  <c r="T180" i="4" s="1"/>
  <c r="N179" i="22"/>
  <c r="N180" i="22"/>
  <c r="O180" i="22" s="1"/>
  <c r="D182" i="22" s="1"/>
  <c r="N181" i="22"/>
  <c r="N182" i="22"/>
  <c r="N183" i="22"/>
  <c r="N184" i="22"/>
  <c r="N185" i="22"/>
  <c r="N186" i="22"/>
  <c r="O186" i="22" s="1"/>
  <c r="D188" i="22" s="1"/>
  <c r="E188" i="22" s="1"/>
  <c r="N187" i="22"/>
  <c r="N188" i="22"/>
  <c r="N189" i="22"/>
  <c r="O189" i="22" s="1"/>
  <c r="D191" i="22" s="1"/>
  <c r="E191" i="5" s="1"/>
  <c r="T191" i="4" s="1"/>
  <c r="N190" i="22"/>
  <c r="O190" i="22" s="1"/>
  <c r="D192" i="22" s="1"/>
  <c r="E192" i="5" s="1"/>
  <c r="T192" i="4" s="1"/>
  <c r="N191" i="22"/>
  <c r="O191" i="22" s="1"/>
  <c r="D193" i="22" s="1"/>
  <c r="E193" i="5" s="1"/>
  <c r="T193" i="4" s="1"/>
  <c r="N192" i="22"/>
  <c r="O192" i="22" s="1"/>
  <c r="D194" i="22" s="1"/>
  <c r="E194" i="5" s="1"/>
  <c r="T194" i="4" s="1"/>
  <c r="N193" i="22"/>
  <c r="O193" i="22" s="1"/>
  <c r="D195" i="22" s="1"/>
  <c r="E195" i="5" s="1"/>
  <c r="T195" i="4" s="1"/>
  <c r="N194" i="22"/>
  <c r="O194" i="22" s="1"/>
  <c r="D196" i="22" s="1"/>
  <c r="E196" i="5" s="1"/>
  <c r="T196" i="4" s="1"/>
  <c r="N195" i="22"/>
  <c r="O195" i="22" s="1"/>
  <c r="D197" i="22" s="1"/>
  <c r="N196" i="22"/>
  <c r="O196" i="22" s="1"/>
  <c r="D198" i="22" s="1"/>
  <c r="N197" i="22"/>
  <c r="N198" i="22"/>
  <c r="P198" i="22" s="1"/>
  <c r="N199" i="22"/>
  <c r="N200" i="22"/>
  <c r="N201" i="22"/>
  <c r="N202" i="22"/>
  <c r="N203" i="22"/>
  <c r="N204" i="22"/>
  <c r="N205" i="22"/>
  <c r="N206" i="22"/>
  <c r="N207" i="22"/>
  <c r="N208" i="22"/>
  <c r="O208" i="22" s="1"/>
  <c r="D210" i="22" s="1"/>
  <c r="E210" i="5" s="1"/>
  <c r="T211" i="4" s="1"/>
  <c r="N209" i="22"/>
  <c r="N210" i="22"/>
  <c r="N211" i="22"/>
  <c r="N212" i="22"/>
  <c r="O212" i="22" s="1"/>
  <c r="D214" i="22" s="1"/>
  <c r="N213" i="22"/>
  <c r="N214" i="22"/>
  <c r="N215" i="22"/>
  <c r="N216" i="22"/>
  <c r="O216" i="22" s="1"/>
  <c r="D218" i="22" s="1"/>
  <c r="E218" i="22" s="1"/>
  <c r="N217" i="22"/>
  <c r="N218" i="22"/>
  <c r="N219" i="22"/>
  <c r="N220" i="22"/>
  <c r="O220" i="22" s="1"/>
  <c r="D222" i="22" s="1"/>
  <c r="E222" i="22" s="1"/>
  <c r="N221" i="22"/>
  <c r="N222" i="22"/>
  <c r="N223" i="22"/>
  <c r="N224" i="22"/>
  <c r="O224" i="22" s="1"/>
  <c r="D226" i="22" s="1"/>
  <c r="E226" i="5" s="1"/>
  <c r="T227" i="4" s="1"/>
  <c r="N225" i="22"/>
  <c r="O225" i="22" s="1"/>
  <c r="D227" i="22" s="1"/>
  <c r="E227" i="5" s="1"/>
  <c r="T228" i="4" s="1"/>
  <c r="N226" i="22"/>
  <c r="N227" i="22"/>
  <c r="O227" i="22" s="1"/>
  <c r="D229" i="22" s="1"/>
  <c r="E229" i="5" s="1"/>
  <c r="T230" i="4" s="1"/>
  <c r="N228" i="22"/>
  <c r="N229" i="22"/>
  <c r="N230" i="22"/>
  <c r="N231" i="22"/>
  <c r="N232" i="22"/>
  <c r="N233" i="22"/>
  <c r="O233" i="22" s="1"/>
  <c r="D235" i="22" s="1"/>
  <c r="E235" i="22" s="1"/>
  <c r="N234" i="22"/>
  <c r="O234" i="22" s="1"/>
  <c r="D236" i="22" s="1"/>
  <c r="E236" i="22" s="1"/>
  <c r="N235" i="22"/>
  <c r="O235" i="22" s="1"/>
  <c r="D237" i="22" s="1"/>
  <c r="E237" i="22" s="1"/>
  <c r="N236" i="22"/>
  <c r="N237" i="22"/>
  <c r="N238" i="22"/>
  <c r="N239" i="22"/>
  <c r="N240" i="22"/>
  <c r="O240" i="22" s="1"/>
  <c r="D242" i="22" s="1"/>
  <c r="E242" i="5" s="1"/>
  <c r="T244" i="4" s="1"/>
  <c r="N241" i="22"/>
  <c r="O241" i="22" s="1"/>
  <c r="D243" i="22" s="1"/>
  <c r="E243" i="5" s="1"/>
  <c r="T245" i="4" s="1"/>
  <c r="N242" i="22"/>
  <c r="N243" i="22"/>
  <c r="N244" i="22"/>
  <c r="O244" i="22" s="1"/>
  <c r="D246" i="22" s="1"/>
  <c r="N245" i="22"/>
  <c r="O245" i="22" s="1"/>
  <c r="D247" i="22" s="1"/>
  <c r="N246" i="22"/>
  <c r="O246" i="22" s="1"/>
  <c r="D248" i="22" s="1"/>
  <c r="E248" i="22" s="1"/>
  <c r="N247" i="22"/>
  <c r="O247" i="22" s="1"/>
  <c r="D249" i="22" s="1"/>
  <c r="E249" i="5" s="1"/>
  <c r="T251" i="4" s="1"/>
  <c r="N248" i="22"/>
  <c r="N249" i="22"/>
  <c r="O249" i="22" s="1"/>
  <c r="D251" i="22" s="1"/>
  <c r="E251" i="22" s="1"/>
  <c r="N250" i="22"/>
  <c r="N251" i="22"/>
  <c r="O251" i="22" s="1"/>
  <c r="D253" i="22" s="1"/>
  <c r="E253" i="22" s="1"/>
  <c r="N252" i="22"/>
  <c r="N253" i="22"/>
  <c r="N254" i="22"/>
  <c r="O254" i="22" s="1"/>
  <c r="D256" i="22" s="1"/>
  <c r="E256" i="5" s="1"/>
  <c r="T258" i="4" s="1"/>
  <c r="N255" i="22"/>
  <c r="N256" i="22"/>
  <c r="O256" i="22" s="1"/>
  <c r="D258" i="22" s="1"/>
  <c r="E258" i="5" s="1"/>
  <c r="T260" i="4" s="1"/>
  <c r="N257" i="22"/>
  <c r="N258" i="22"/>
  <c r="O258" i="22" s="1"/>
  <c r="D260" i="22" s="1"/>
  <c r="E260" i="5" s="1"/>
  <c r="T262" i="4" s="1"/>
  <c r="N259" i="22"/>
  <c r="N260" i="22"/>
  <c r="O260" i="22" s="1"/>
  <c r="D262" i="22" s="1"/>
  <c r="N261" i="22"/>
  <c r="N262" i="22"/>
  <c r="N263" i="22"/>
  <c r="O263" i="22" s="1"/>
  <c r="D265" i="22" s="1"/>
  <c r="E265" i="5" s="1"/>
  <c r="T268" i="4" s="1"/>
  <c r="N264" i="22"/>
  <c r="N265" i="22"/>
  <c r="O265" i="22" s="1"/>
  <c r="D267" i="22" s="1"/>
  <c r="E267" i="22" s="1"/>
  <c r="N266" i="22"/>
  <c r="P266" i="22" s="1"/>
  <c r="N267" i="22"/>
  <c r="O267" i="22" s="1"/>
  <c r="D269" i="22" s="1"/>
  <c r="E269" i="22" s="1"/>
  <c r="N268" i="22"/>
  <c r="O268" i="22" s="1"/>
  <c r="D270" i="22" s="1"/>
  <c r="E270" i="22" s="1"/>
  <c r="N269" i="22"/>
  <c r="O269" i="22" s="1"/>
  <c r="D271" i="22" s="1"/>
  <c r="N270" i="22"/>
  <c r="N271" i="22"/>
  <c r="N272" i="22"/>
  <c r="N273" i="22"/>
  <c r="N274" i="22"/>
  <c r="N275" i="22"/>
  <c r="O275" i="22" s="1"/>
  <c r="D277" i="22" s="1"/>
  <c r="E277" i="5" s="1"/>
  <c r="T280" i="4" s="1"/>
  <c r="N276" i="22"/>
  <c r="O276" i="22" s="1"/>
  <c r="D278" i="22" s="1"/>
  <c r="N277" i="22"/>
  <c r="N278" i="22"/>
  <c r="O278" i="22" s="1"/>
  <c r="D280" i="22" s="1"/>
  <c r="E280" i="5" s="1"/>
  <c r="T283" i="4" s="1"/>
  <c r="N279" i="22"/>
  <c r="N280" i="22"/>
  <c r="O280" i="22" s="1"/>
  <c r="D282" i="22" s="1"/>
  <c r="E282" i="22" s="1"/>
  <c r="N281" i="22"/>
  <c r="N282" i="22"/>
  <c r="N283" i="22"/>
  <c r="O283" i="22" s="1"/>
  <c r="D285" i="22" s="1"/>
  <c r="E285" i="22" s="1"/>
  <c r="N284" i="22"/>
  <c r="O284" i="22" s="1"/>
  <c r="D286" i="22" s="1"/>
  <c r="E286" i="22" s="1"/>
  <c r="N285" i="22"/>
  <c r="O285" i="22" s="1"/>
  <c r="D287" i="22" s="1"/>
  <c r="N286" i="22"/>
  <c r="N287" i="22"/>
  <c r="O287" i="22" s="1"/>
  <c r="D289" i="22" s="1"/>
  <c r="E289" i="5" s="1"/>
  <c r="T292" i="4" s="1"/>
  <c r="N288" i="22"/>
  <c r="N289" i="22"/>
  <c r="O289" i="22" s="1"/>
  <c r="D291" i="22" s="1"/>
  <c r="N290" i="22"/>
  <c r="O290" i="22" s="1"/>
  <c r="D292" i="22" s="1"/>
  <c r="E292" i="5" s="1"/>
  <c r="T295" i="4" s="1"/>
  <c r="N291" i="22"/>
  <c r="P291" i="22" s="1"/>
  <c r="N292" i="22"/>
  <c r="O292" i="22" s="1"/>
  <c r="D294" i="22" s="1"/>
  <c r="E294" i="5" s="1"/>
  <c r="T297" i="4" s="1"/>
  <c r="N293" i="22"/>
  <c r="N294" i="22"/>
  <c r="N295" i="22"/>
  <c r="O295" i="22" s="1"/>
  <c r="D297" i="22" s="1"/>
  <c r="E297" i="5" s="1"/>
  <c r="T300" i="4" s="1"/>
  <c r="N296" i="22"/>
  <c r="O296" i="22" s="1"/>
  <c r="D298" i="22" s="1"/>
  <c r="E298" i="22" s="1"/>
  <c r="N297" i="22"/>
  <c r="N298" i="22"/>
  <c r="P298" i="22" s="1"/>
  <c r="N299" i="22"/>
  <c r="O299" i="22" s="1"/>
  <c r="D301" i="22" s="1"/>
  <c r="E301" i="22" s="1"/>
  <c r="N300" i="22"/>
  <c r="N301" i="22"/>
  <c r="O301" i="22" s="1"/>
  <c r="D303" i="22" s="1"/>
  <c r="N302" i="22"/>
  <c r="N303" i="22"/>
  <c r="N304" i="22"/>
  <c r="N305" i="22"/>
  <c r="N306" i="22"/>
  <c r="N307" i="22"/>
  <c r="N308" i="22"/>
  <c r="N309" i="22"/>
  <c r="N310" i="22"/>
  <c r="N311" i="22"/>
  <c r="N312" i="22"/>
  <c r="N313" i="22"/>
  <c r="N314" i="22"/>
  <c r="N315" i="22"/>
  <c r="N316" i="22"/>
  <c r="N317" i="22"/>
  <c r="O317" i="22" s="1"/>
  <c r="D319" i="22" s="1"/>
  <c r="N318" i="22"/>
  <c r="N319" i="22"/>
  <c r="O319" i="22" s="1"/>
  <c r="D321" i="22" s="1"/>
  <c r="E321" i="5" s="1"/>
  <c r="T324" i="4" s="1"/>
  <c r="N320" i="22"/>
  <c r="N321" i="22"/>
  <c r="N322" i="22"/>
  <c r="N323" i="22"/>
  <c r="P323" i="22" s="1"/>
  <c r="N324" i="22"/>
  <c r="N325" i="22"/>
  <c r="N326" i="22"/>
  <c r="O326" i="22" s="1"/>
  <c r="D328" i="22" s="1"/>
  <c r="E328" i="22" s="1"/>
  <c r="N327" i="22"/>
  <c r="O327" i="22" s="1"/>
  <c r="D329" i="22" s="1"/>
  <c r="E329" i="5" s="1"/>
  <c r="T332" i="4" s="1"/>
  <c r="N328" i="22"/>
  <c r="N329" i="22"/>
  <c r="N330" i="22"/>
  <c r="N331" i="22"/>
  <c r="N332" i="22"/>
  <c r="O332" i="22" s="1"/>
  <c r="D334" i="22" s="1"/>
  <c r="E334" i="22" s="1"/>
  <c r="N333" i="22"/>
  <c r="N334" i="22"/>
  <c r="N335" i="22"/>
  <c r="O335" i="22" s="1"/>
  <c r="D337" i="22" s="1"/>
  <c r="N336" i="22"/>
  <c r="N337" i="22"/>
  <c r="P337" i="22" s="1"/>
  <c r="N338" i="22"/>
  <c r="O338" i="22" s="1"/>
  <c r="D340" i="22" s="1"/>
  <c r="E340" i="5" s="1"/>
  <c r="T343" i="4" s="1"/>
  <c r="N339" i="22"/>
  <c r="O339" i="22" s="1"/>
  <c r="D341" i="22" s="1"/>
  <c r="E341" i="5" s="1"/>
  <c r="T344" i="4" s="1"/>
  <c r="N340" i="22"/>
  <c r="O340" i="22" s="1"/>
  <c r="D342" i="22" s="1"/>
  <c r="E342" i="5" s="1"/>
  <c r="T345" i="4" s="1"/>
  <c r="N341" i="22"/>
  <c r="O341" i="22" s="1"/>
  <c r="D343" i="22" s="1"/>
  <c r="N342" i="22"/>
  <c r="N343" i="22"/>
  <c r="N344" i="22"/>
  <c r="N345" i="22"/>
  <c r="O345" i="22" s="1"/>
  <c r="D347" i="22" s="1"/>
  <c r="E347" i="5" s="1"/>
  <c r="T350" i="4" s="1"/>
  <c r="N346" i="22"/>
  <c r="N347" i="22"/>
  <c r="O347" i="22" s="1"/>
  <c r="D349" i="22" s="1"/>
  <c r="E349" i="22" s="1"/>
  <c r="N348" i="22"/>
  <c r="N349" i="22"/>
  <c r="N350" i="22"/>
  <c r="N351" i="22"/>
  <c r="N352" i="22"/>
  <c r="N353" i="22"/>
  <c r="O353" i="22" s="1"/>
  <c r="D355" i="22" s="1"/>
  <c r="E355" i="5" s="1"/>
  <c r="T358" i="4" s="1"/>
  <c r="N354" i="22"/>
  <c r="N355" i="22"/>
  <c r="O355" i="22" s="1"/>
  <c r="D357" i="22" s="1"/>
  <c r="E357" i="5" s="1"/>
  <c r="T360" i="4" s="1"/>
  <c r="N356" i="22"/>
  <c r="N357" i="22"/>
  <c r="O357" i="22" s="1"/>
  <c r="D359" i="22" s="1"/>
  <c r="E359" i="5" s="1"/>
  <c r="T362" i="4" s="1"/>
  <c r="N358" i="22"/>
  <c r="O358" i="22" s="1"/>
  <c r="D360" i="22" s="1"/>
  <c r="E360" i="22" s="1"/>
  <c r="N359" i="22"/>
  <c r="O359" i="22" s="1"/>
  <c r="D361" i="22" s="1"/>
  <c r="N360" i="22"/>
  <c r="O360" i="22" s="1"/>
  <c r="D362" i="22" s="1"/>
  <c r="E362" i="22" s="1"/>
  <c r="N361" i="22"/>
  <c r="N362" i="22"/>
  <c r="P362" i="22" s="1"/>
  <c r="N363" i="22"/>
  <c r="O363" i="22" s="1"/>
  <c r="D365" i="22" s="1"/>
  <c r="E365" i="22" s="1"/>
  <c r="N364" i="22"/>
  <c r="O364" i="22" s="1"/>
  <c r="D366" i="22" s="1"/>
  <c r="E366" i="22" s="1"/>
  <c r="N365" i="22"/>
  <c r="N366" i="22"/>
  <c r="N367" i="22"/>
  <c r="O367" i="22" s="1"/>
  <c r="D369" i="22" s="1"/>
  <c r="N368" i="22"/>
  <c r="O368" i="22" s="1"/>
  <c r="D370" i="22" s="1"/>
  <c r="E370" i="22" s="1"/>
  <c r="N369" i="22"/>
  <c r="O369" i="22" s="1"/>
  <c r="D371" i="22" s="1"/>
  <c r="E371" i="5" s="1"/>
  <c r="T374" i="4" s="1"/>
  <c r="N370" i="22"/>
  <c r="N371" i="22"/>
  <c r="N372" i="22"/>
  <c r="N373" i="22"/>
  <c r="N374" i="22"/>
  <c r="N375" i="22"/>
  <c r="N376" i="22"/>
  <c r="O376" i="22" s="1"/>
  <c r="D378" i="22" s="1"/>
  <c r="E378" i="22" s="1"/>
  <c r="N377" i="22"/>
  <c r="N378" i="22"/>
  <c r="O378" i="22" s="1"/>
  <c r="D380" i="22" s="1"/>
  <c r="E380" i="5" s="1"/>
  <c r="T383" i="4" s="1"/>
  <c r="N379" i="22"/>
  <c r="N380" i="22"/>
  <c r="N381" i="22"/>
  <c r="N382" i="22"/>
  <c r="O382" i="22" s="1"/>
  <c r="D384" i="22" s="1"/>
  <c r="E384" i="22" s="1"/>
  <c r="N383" i="22"/>
  <c r="O383" i="22" s="1"/>
  <c r="D385" i="22" s="1"/>
  <c r="N384" i="22"/>
  <c r="O384" i="22" s="1"/>
  <c r="D386" i="22" s="1"/>
  <c r="E386" i="22" s="1"/>
  <c r="N385" i="22"/>
  <c r="O385" i="22" s="1"/>
  <c r="D387" i="22" s="1"/>
  <c r="N386" i="22"/>
  <c r="N387" i="22"/>
  <c r="O387" i="22" s="1"/>
  <c r="D389" i="22" s="1"/>
  <c r="N388" i="22"/>
  <c r="N389" i="22"/>
  <c r="N390" i="22"/>
  <c r="N391" i="22"/>
  <c r="N392" i="22"/>
  <c r="N393" i="22"/>
  <c r="N394" i="22"/>
  <c r="N395" i="22"/>
  <c r="N396" i="22"/>
  <c r="N397" i="22"/>
  <c r="O397" i="22" s="1"/>
  <c r="D399" i="22" s="1"/>
  <c r="N398" i="22"/>
  <c r="N399" i="22"/>
  <c r="O399" i="22" s="1"/>
  <c r="D401" i="22" s="1"/>
  <c r="N400" i="22"/>
  <c r="O400" i="22" s="1"/>
  <c r="D402" i="22" s="1"/>
  <c r="E402" i="22" s="1"/>
  <c r="N401" i="22"/>
  <c r="N402" i="22"/>
  <c r="O402" i="22" s="1"/>
  <c r="D404" i="22" s="1"/>
  <c r="E404" i="5" s="1"/>
  <c r="T407" i="4" s="1"/>
  <c r="N403" i="22"/>
  <c r="O403" i="22" s="1"/>
  <c r="D405" i="22" s="1"/>
  <c r="N404" i="22"/>
  <c r="N405" i="22"/>
  <c r="N406" i="22"/>
  <c r="O406" i="22" s="1"/>
  <c r="D408" i="22" s="1"/>
  <c r="E408" i="22" s="1"/>
  <c r="N407" i="22"/>
  <c r="N408" i="22"/>
  <c r="O408" i="22" s="1"/>
  <c r="D410" i="22" s="1"/>
  <c r="E410" i="22" s="1"/>
  <c r="N409" i="22"/>
  <c r="O409" i="22" s="1"/>
  <c r="D411" i="22" s="1"/>
  <c r="E411" i="5" s="1"/>
  <c r="T414" i="4" s="1"/>
  <c r="N410" i="22"/>
  <c r="O410" i="22" s="1"/>
  <c r="D412" i="22" s="1"/>
  <c r="E412" i="5" s="1"/>
  <c r="T415" i="4" s="1"/>
  <c r="N411" i="22"/>
  <c r="N412" i="22"/>
  <c r="N413" i="22"/>
  <c r="N414" i="22"/>
  <c r="O414" i="22" s="1"/>
  <c r="D416" i="22" s="1"/>
  <c r="E416" i="22" s="1"/>
  <c r="N415" i="22"/>
  <c r="N416" i="22"/>
  <c r="O416" i="22" s="1"/>
  <c r="D418" i="22" s="1"/>
  <c r="E418" i="22" s="1"/>
  <c r="N417" i="22"/>
  <c r="N418" i="22"/>
  <c r="N419" i="22"/>
  <c r="N420" i="22"/>
  <c r="O420" i="22" s="1"/>
  <c r="D422" i="22" s="1"/>
  <c r="E422" i="5" s="1"/>
  <c r="T425" i="4" s="1"/>
  <c r="N421" i="22"/>
  <c r="O421" i="22" s="1"/>
  <c r="D423" i="22" s="1"/>
  <c r="N422" i="22"/>
  <c r="N423" i="22"/>
  <c r="N424" i="22"/>
  <c r="N425" i="22"/>
  <c r="O425" i="22" s="1"/>
  <c r="D427" i="22" s="1"/>
  <c r="E427" i="5" s="1"/>
  <c r="T430" i="4" s="1"/>
  <c r="N426" i="22"/>
  <c r="N427" i="22"/>
  <c r="O427" i="22" s="1"/>
  <c r="D429" i="22" s="1"/>
  <c r="E429" i="22" s="1"/>
  <c r="N428" i="22"/>
  <c r="N429" i="22"/>
  <c r="O429" i="22" s="1"/>
  <c r="D431" i="22" s="1"/>
  <c r="N430" i="22"/>
  <c r="N431" i="22"/>
  <c r="N432" i="22"/>
  <c r="N433" i="22"/>
  <c r="O433" i="22" s="1"/>
  <c r="D436" i="22" s="1"/>
  <c r="N434" i="22"/>
  <c r="O434" i="22" s="1"/>
  <c r="D437" i="22" s="1"/>
  <c r="E437" i="5" s="1"/>
  <c r="T601" i="4" s="1"/>
  <c r="N435" i="22"/>
  <c r="O435" i="22" s="1"/>
  <c r="D438" i="22" s="1"/>
  <c r="N436" i="22"/>
  <c r="N437" i="22"/>
  <c r="N438" i="22"/>
  <c r="O438" i="22" s="1"/>
  <c r="D441" i="22" s="1"/>
  <c r="E441" i="22" s="1"/>
  <c r="N439" i="22"/>
  <c r="N440" i="22"/>
  <c r="O440" i="22" s="1"/>
  <c r="D443" i="22" s="1"/>
  <c r="E443" i="22" s="1"/>
  <c r="N441" i="22"/>
  <c r="O441" i="22" s="1"/>
  <c r="D444" i="22" s="1"/>
  <c r="E444" i="5" s="1"/>
  <c r="T608" i="4" s="1"/>
  <c r="N442" i="22"/>
  <c r="N443" i="22"/>
  <c r="O443" i="22" s="1"/>
  <c r="D446" i="22" s="1"/>
  <c r="E446" i="5" s="1"/>
  <c r="T610" i="4" s="1"/>
  <c r="N444" i="22"/>
  <c r="O444" i="22" s="1"/>
  <c r="D447" i="22" s="1"/>
  <c r="E447" i="5" s="1"/>
  <c r="T611" i="4" s="1"/>
  <c r="N445" i="22"/>
  <c r="O445" i="22" s="1"/>
  <c r="D448" i="22" s="1"/>
  <c r="E448" i="22" s="1"/>
  <c r="N446" i="22"/>
  <c r="O446" i="22" s="1"/>
  <c r="D449" i="22" s="1"/>
  <c r="N447" i="22"/>
  <c r="O447" i="22" s="1"/>
  <c r="D450" i="22" s="1"/>
  <c r="E450" i="22" s="1"/>
  <c r="N448" i="22"/>
  <c r="N449" i="22"/>
  <c r="N450" i="22"/>
  <c r="O450" i="22" s="1"/>
  <c r="D453" i="22" s="1"/>
  <c r="E453" i="5" s="1"/>
  <c r="T617" i="4" s="1"/>
  <c r="N451" i="22"/>
  <c r="O451" i="22" s="1"/>
  <c r="D454" i="22" s="1"/>
  <c r="N452" i="22"/>
  <c r="O452" i="22" s="1"/>
  <c r="D455" i="22" s="1"/>
  <c r="E455" i="5" s="1"/>
  <c r="T619" i="4" s="1"/>
  <c r="U619" i="4" s="1"/>
  <c r="N453" i="22"/>
  <c r="O453" i="22" s="1"/>
  <c r="D456" i="22" s="1"/>
  <c r="E456" i="22" s="1"/>
  <c r="U69" i="4" l="1"/>
  <c r="Y69" i="4" s="1"/>
  <c r="AG69" i="4" s="1"/>
  <c r="AK69" i="4" s="1"/>
  <c r="U141" i="4"/>
  <c r="Y141" i="4" s="1"/>
  <c r="AG141" i="4" s="1"/>
  <c r="AK141" i="4" s="1"/>
  <c r="U125" i="4"/>
  <c r="Y125" i="4" s="1"/>
  <c r="AG125" i="4" s="1"/>
  <c r="AK125" i="4" s="1"/>
  <c r="U93" i="4"/>
  <c r="U157" i="4"/>
  <c r="F60" i="5"/>
  <c r="U109" i="4"/>
  <c r="U21" i="4"/>
  <c r="U133" i="4"/>
  <c r="U101" i="4"/>
  <c r="F162" i="5"/>
  <c r="F175" i="5"/>
  <c r="H459" i="5"/>
  <c r="F272" i="5"/>
  <c r="U595" i="4"/>
  <c r="U587" i="4"/>
  <c r="U579" i="4"/>
  <c r="U571" i="4"/>
  <c r="F42" i="5"/>
  <c r="U603" i="4"/>
  <c r="U611" i="4"/>
  <c r="U165" i="4"/>
  <c r="T320" i="4"/>
  <c r="U320" i="4" s="1"/>
  <c r="S264" i="4"/>
  <c r="U264" i="4" s="1"/>
  <c r="S104" i="4"/>
  <c r="T175" i="4"/>
  <c r="U175" i="4" s="1"/>
  <c r="S239" i="4"/>
  <c r="S326" i="4"/>
  <c r="U326" i="4" s="1"/>
  <c r="T293" i="4"/>
  <c r="U293" i="4" s="1"/>
  <c r="T213" i="4"/>
  <c r="U213" i="4" s="1"/>
  <c r="T197" i="4"/>
  <c r="S197" i="4"/>
  <c r="T275" i="4"/>
  <c r="U275" i="4" s="1"/>
  <c r="T59" i="4"/>
  <c r="U59" i="4" s="1"/>
  <c r="T162" i="4"/>
  <c r="U162" i="4" s="1"/>
  <c r="T265" i="4"/>
  <c r="U265" i="4" s="1"/>
  <c r="T41" i="4"/>
  <c r="U41" i="4" s="1"/>
  <c r="U617" i="4"/>
  <c r="U601" i="4"/>
  <c r="U607" i="4"/>
  <c r="U599" i="4"/>
  <c r="U37" i="4"/>
  <c r="U618" i="4"/>
  <c r="U610" i="4"/>
  <c r="U602" i="4"/>
  <c r="U594" i="4"/>
  <c r="U586" i="4"/>
  <c r="U578" i="4"/>
  <c r="U570" i="4"/>
  <c r="U562" i="4"/>
  <c r="U554" i="4"/>
  <c r="U546" i="4"/>
  <c r="U538" i="4"/>
  <c r="U530" i="4"/>
  <c r="U522" i="4"/>
  <c r="U514" i="4"/>
  <c r="U506" i="4"/>
  <c r="U498" i="4"/>
  <c r="U490" i="4"/>
  <c r="U482" i="4"/>
  <c r="U474" i="4"/>
  <c r="U466" i="4"/>
  <c r="U458" i="4"/>
  <c r="U450" i="4"/>
  <c r="U442" i="4"/>
  <c r="U434" i="4"/>
  <c r="U426" i="4"/>
  <c r="U418" i="4"/>
  <c r="U410" i="4"/>
  <c r="U402" i="4"/>
  <c r="U394" i="4"/>
  <c r="U378" i="4"/>
  <c r="U370" i="4"/>
  <c r="U362" i="4"/>
  <c r="U615" i="4"/>
  <c r="U355" i="4"/>
  <c r="U339" i="4"/>
  <c r="U331" i="4"/>
  <c r="U323" i="4"/>
  <c r="U315" i="4"/>
  <c r="U307" i="4"/>
  <c r="U299" i="4"/>
  <c r="U291" i="4"/>
  <c r="U283" i="4"/>
  <c r="U259" i="4"/>
  <c r="U251" i="4"/>
  <c r="U243" i="4"/>
  <c r="U227" i="4"/>
  <c r="U211" i="4"/>
  <c r="U195" i="4"/>
  <c r="U187" i="4"/>
  <c r="U179" i="4"/>
  <c r="U163" i="4"/>
  <c r="U147" i="4"/>
  <c r="U131" i="4"/>
  <c r="U123" i="4"/>
  <c r="U115" i="4"/>
  <c r="U107" i="4"/>
  <c r="U99" i="4"/>
  <c r="U91" i="4"/>
  <c r="U83" i="4"/>
  <c r="U75" i="4"/>
  <c r="U67" i="4"/>
  <c r="U51" i="4"/>
  <c r="U43" i="4"/>
  <c r="U35" i="4"/>
  <c r="U19" i="4"/>
  <c r="U346" i="4"/>
  <c r="U338" i="4"/>
  <c r="U330" i="4"/>
  <c r="U322" i="4"/>
  <c r="U314" i="4"/>
  <c r="U306" i="4"/>
  <c r="U298" i="4"/>
  <c r="U290" i="4"/>
  <c r="U282" i="4"/>
  <c r="U274" i="4"/>
  <c r="U266" i="4"/>
  <c r="U258" i="4"/>
  <c r="U242" i="4"/>
  <c r="U234" i="4"/>
  <c r="U226" i="4"/>
  <c r="U218" i="4"/>
  <c r="U210" i="4"/>
  <c r="U194" i="4"/>
  <c r="U178" i="4"/>
  <c r="U146" i="4"/>
  <c r="U122" i="4"/>
  <c r="U106" i="4"/>
  <c r="U98" i="4"/>
  <c r="U90" i="4"/>
  <c r="U82" i="4"/>
  <c r="U74" i="4"/>
  <c r="U58" i="4"/>
  <c r="U50" i="4"/>
  <c r="U42" i="4"/>
  <c r="U34" i="4"/>
  <c r="U18" i="4"/>
  <c r="U593" i="4"/>
  <c r="U585" i="4"/>
  <c r="U577" i="4"/>
  <c r="U569" i="4"/>
  <c r="U561" i="4"/>
  <c r="U553" i="4"/>
  <c r="U545" i="4"/>
  <c r="U537" i="4"/>
  <c r="U529" i="4"/>
  <c r="U521" i="4"/>
  <c r="U513" i="4"/>
  <c r="U505" i="4"/>
  <c r="U497" i="4"/>
  <c r="U489" i="4"/>
  <c r="U481" i="4"/>
  <c r="U473" i="4"/>
  <c r="U465" i="4"/>
  <c r="U48" i="4"/>
  <c r="U32" i="4"/>
  <c r="U358" i="4"/>
  <c r="U350" i="4"/>
  <c r="U342" i="4"/>
  <c r="U334" i="4"/>
  <c r="U318" i="4"/>
  <c r="U310" i="4"/>
  <c r="U302" i="4"/>
  <c r="U470" i="4"/>
  <c r="U462" i="4"/>
  <c r="U454" i="4"/>
  <c r="U446" i="4"/>
  <c r="U438" i="4"/>
  <c r="U430" i="4"/>
  <c r="U422" i="4"/>
  <c r="U414" i="4"/>
  <c r="U406" i="4"/>
  <c r="U398" i="4"/>
  <c r="U390" i="4"/>
  <c r="U382" i="4"/>
  <c r="U374" i="4"/>
  <c r="U366" i="4"/>
  <c r="U453" i="4"/>
  <c r="U445" i="4"/>
  <c r="U437" i="4"/>
  <c r="U429" i="4"/>
  <c r="U421" i="4"/>
  <c r="U413" i="4"/>
  <c r="U405" i="4"/>
  <c r="U397" i="4"/>
  <c r="U389" i="4"/>
  <c r="U381" i="4"/>
  <c r="U373" i="4"/>
  <c r="U365" i="4"/>
  <c r="U563" i="4"/>
  <c r="U555" i="4"/>
  <c r="U547" i="4"/>
  <c r="U539" i="4"/>
  <c r="U531" i="4"/>
  <c r="U523" i="4"/>
  <c r="U515" i="4"/>
  <c r="U507" i="4"/>
  <c r="U499" i="4"/>
  <c r="U491" i="4"/>
  <c r="U483" i="4"/>
  <c r="U475" i="4"/>
  <c r="U467" i="4"/>
  <c r="U459" i="4"/>
  <c r="U451" i="4"/>
  <c r="U443" i="4"/>
  <c r="U435" i="4"/>
  <c r="U379" i="4"/>
  <c r="U33" i="4"/>
  <c r="U17" i="4"/>
  <c r="U457" i="4"/>
  <c r="U449" i="4"/>
  <c r="U441" i="4"/>
  <c r="U425" i="4"/>
  <c r="U409" i="4"/>
  <c r="U401" i="4"/>
  <c r="U393" i="4"/>
  <c r="U377" i="4"/>
  <c r="U357" i="4"/>
  <c r="U349" i="4"/>
  <c r="U341" i="4"/>
  <c r="U333" i="4"/>
  <c r="U325" i="4"/>
  <c r="U317" i="4"/>
  <c r="U309" i="4"/>
  <c r="U277" i="4"/>
  <c r="U269" i="4"/>
  <c r="U261" i="4"/>
  <c r="U245" i="4"/>
  <c r="U181" i="4"/>
  <c r="U81" i="4"/>
  <c r="U65" i="4"/>
  <c r="U49" i="4"/>
  <c r="U608" i="4"/>
  <c r="U600" i="4"/>
  <c r="U392" i="4"/>
  <c r="U376" i="4"/>
  <c r="U360" i="4"/>
  <c r="U344" i="4"/>
  <c r="U312" i="4"/>
  <c r="U296" i="4"/>
  <c r="U280" i="4"/>
  <c r="U248" i="4"/>
  <c r="U232" i="4"/>
  <c r="U224" i="4"/>
  <c r="U216" i="4"/>
  <c r="U200" i="4"/>
  <c r="U192" i="4"/>
  <c r="U176" i="4"/>
  <c r="U160" i="4"/>
  <c r="U144" i="4"/>
  <c r="U16" i="4"/>
  <c r="U591" i="4"/>
  <c r="U583" i="4"/>
  <c r="U575" i="4"/>
  <c r="U567" i="4"/>
  <c r="U559" i="4"/>
  <c r="U551" i="4"/>
  <c r="U543" i="4"/>
  <c r="U535" i="4"/>
  <c r="U527" i="4"/>
  <c r="U519" i="4"/>
  <c r="U511" i="4"/>
  <c r="U503" i="4"/>
  <c r="U495" i="4"/>
  <c r="U487" i="4"/>
  <c r="U479" i="4"/>
  <c r="U471" i="4"/>
  <c r="U463" i="4"/>
  <c r="U455" i="4"/>
  <c r="U447" i="4"/>
  <c r="U439" i="4"/>
  <c r="U431" i="4"/>
  <c r="U423" i="4"/>
  <c r="U415" i="4"/>
  <c r="U407" i="4"/>
  <c r="U399" i="4"/>
  <c r="U391" i="4"/>
  <c r="U383" i="4"/>
  <c r="U375" i="4"/>
  <c r="U367" i="4"/>
  <c r="U343" i="4"/>
  <c r="U335" i="4"/>
  <c r="U311" i="4"/>
  <c r="U295" i="4"/>
  <c r="U279" i="4"/>
  <c r="U263" i="4"/>
  <c r="U247" i="4"/>
  <c r="U231" i="4"/>
  <c r="U215" i="4"/>
  <c r="U199" i="4"/>
  <c r="U191" i="4"/>
  <c r="U183" i="4"/>
  <c r="U167" i="4"/>
  <c r="U159" i="4"/>
  <c r="U151" i="4"/>
  <c r="U143" i="4"/>
  <c r="U135" i="4"/>
  <c r="U127" i="4"/>
  <c r="U119" i="4"/>
  <c r="U111" i="4"/>
  <c r="U47" i="4"/>
  <c r="U39" i="4"/>
  <c r="U23" i="4"/>
  <c r="U7" i="4"/>
  <c r="U614" i="4"/>
  <c r="U606" i="4"/>
  <c r="U598" i="4"/>
  <c r="U590" i="4"/>
  <c r="U582" i="4"/>
  <c r="U574" i="4"/>
  <c r="U566" i="4"/>
  <c r="U558" i="4"/>
  <c r="U550" i="4"/>
  <c r="U542" i="4"/>
  <c r="U534" i="4"/>
  <c r="U526" i="4"/>
  <c r="U518" i="4"/>
  <c r="U510" i="4"/>
  <c r="U502" i="4"/>
  <c r="U494" i="4"/>
  <c r="U486" i="4"/>
  <c r="U478" i="4"/>
  <c r="U613" i="4"/>
  <c r="U597" i="4"/>
  <c r="U589" i="4"/>
  <c r="U581" i="4"/>
  <c r="U573" i="4"/>
  <c r="U565" i="4"/>
  <c r="U557" i="4"/>
  <c r="U549" i="4"/>
  <c r="U541" i="4"/>
  <c r="U533" i="4"/>
  <c r="U525" i="4"/>
  <c r="U517" i="4"/>
  <c r="U509" i="4"/>
  <c r="U501" i="4"/>
  <c r="U493" i="4"/>
  <c r="U485" i="4"/>
  <c r="U477" i="4"/>
  <c r="U469" i="4"/>
  <c r="U461" i="4"/>
  <c r="U616" i="4"/>
  <c r="U592" i="4"/>
  <c r="U584" i="4"/>
  <c r="U576" i="4"/>
  <c r="U568" i="4"/>
  <c r="U560" i="4"/>
  <c r="U552" i="4"/>
  <c r="U544" i="4"/>
  <c r="U536" i="4"/>
  <c r="U528" i="4"/>
  <c r="U520" i="4"/>
  <c r="U512" i="4"/>
  <c r="U504" i="4"/>
  <c r="U496" i="4"/>
  <c r="U488" i="4"/>
  <c r="U480" i="4"/>
  <c r="U472" i="4"/>
  <c r="U464" i="4"/>
  <c r="U456" i="4"/>
  <c r="U448" i="4"/>
  <c r="U440" i="4"/>
  <c r="U424" i="4"/>
  <c r="U408" i="4"/>
  <c r="U128" i="4"/>
  <c r="U112" i="4"/>
  <c r="U96" i="4"/>
  <c r="U88" i="4"/>
  <c r="U72" i="4"/>
  <c r="U64" i="4"/>
  <c r="U40" i="4"/>
  <c r="U24" i="4"/>
  <c r="U8" i="4"/>
  <c r="U31" i="4"/>
  <c r="U15" i="4"/>
  <c r="U294" i="4"/>
  <c r="U286" i="4"/>
  <c r="U278" i="4"/>
  <c r="U262" i="4"/>
  <c r="U246" i="4"/>
  <c r="U230" i="4"/>
  <c r="U214" i="4"/>
  <c r="U198" i="4"/>
  <c r="U182" i="4"/>
  <c r="U174" i="4"/>
  <c r="U166" i="4"/>
  <c r="U158" i="4"/>
  <c r="U150" i="4"/>
  <c r="U134" i="4"/>
  <c r="U126" i="4"/>
  <c r="U118" i="4"/>
  <c r="U110" i="4"/>
  <c r="U102" i="4"/>
  <c r="U94" i="4"/>
  <c r="U86" i="4"/>
  <c r="U78" i="4"/>
  <c r="U70" i="4"/>
  <c r="U62" i="4"/>
  <c r="U54" i="4"/>
  <c r="U46" i="4"/>
  <c r="U38" i="4"/>
  <c r="U30" i="4"/>
  <c r="U22" i="4"/>
  <c r="U14" i="4"/>
  <c r="U6" i="4"/>
  <c r="U620" i="4"/>
  <c r="U612" i="4"/>
  <c r="U596" i="4"/>
  <c r="U588" i="4"/>
  <c r="U580" i="4"/>
  <c r="U572" i="4"/>
  <c r="U564" i="4"/>
  <c r="U556" i="4"/>
  <c r="U548" i="4"/>
  <c r="U540" i="4"/>
  <c r="U532" i="4"/>
  <c r="U524" i="4"/>
  <c r="U516" i="4"/>
  <c r="U508" i="4"/>
  <c r="U500" i="4"/>
  <c r="U492" i="4"/>
  <c r="U484" i="4"/>
  <c r="U476" i="4"/>
  <c r="U468" i="4"/>
  <c r="U460" i="4"/>
  <c r="U452" i="4"/>
  <c r="U444" i="4"/>
  <c r="U436" i="4"/>
  <c r="U428" i="4"/>
  <c r="U420" i="4"/>
  <c r="U404" i="4"/>
  <c r="U396" i="4"/>
  <c r="U388" i="4"/>
  <c r="U380" i="4"/>
  <c r="U372" i="4"/>
  <c r="U364" i="4"/>
  <c r="U356" i="4"/>
  <c r="U348" i="4"/>
  <c r="U340" i="4"/>
  <c r="U332" i="4"/>
  <c r="U324" i="4"/>
  <c r="U316" i="4"/>
  <c r="U308" i="4"/>
  <c r="U300" i="4"/>
  <c r="U292" i="4"/>
  <c r="U276" i="4"/>
  <c r="U268" i="4"/>
  <c r="U260" i="4"/>
  <c r="U244" i="4"/>
  <c r="U228" i="4"/>
  <c r="U212" i="4"/>
  <c r="U196" i="4"/>
  <c r="U180" i="4"/>
  <c r="U164" i="4"/>
  <c r="U156" i="4"/>
  <c r="U148" i="4"/>
  <c r="U132" i="4"/>
  <c r="U124" i="4"/>
  <c r="U116" i="4"/>
  <c r="U108" i="4"/>
  <c r="U100" i="4"/>
  <c r="U92" i="4"/>
  <c r="U84" i="4"/>
  <c r="U76" i="4"/>
  <c r="U68" i="4"/>
  <c r="U60" i="4"/>
  <c r="U52" i="4"/>
  <c r="U36" i="4"/>
  <c r="U12" i="4"/>
  <c r="U4" i="4"/>
  <c r="U361" i="4"/>
  <c r="U345" i="4"/>
  <c r="U329" i="4"/>
  <c r="U313" i="4"/>
  <c r="U297" i="4"/>
  <c r="U281" i="4"/>
  <c r="U257" i="4"/>
  <c r="U249" i="4"/>
  <c r="U241" i="4"/>
  <c r="U225" i="4"/>
  <c r="U217" i="4"/>
  <c r="U209" i="4"/>
  <c r="U193" i="4"/>
  <c r="U185" i="4"/>
  <c r="U177" i="4"/>
  <c r="U161" i="4"/>
  <c r="U153" i="4"/>
  <c r="U145" i="4"/>
  <c r="U137" i="4"/>
  <c r="U121" i="4"/>
  <c r="U113" i="4"/>
  <c r="U97" i="4"/>
  <c r="U89" i="4"/>
  <c r="U73" i="4"/>
  <c r="U57" i="4"/>
  <c r="U25" i="4"/>
  <c r="F363" i="5"/>
  <c r="F364" i="5"/>
  <c r="F396" i="5"/>
  <c r="F276" i="5"/>
  <c r="F326" i="5"/>
  <c r="F433" i="5"/>
  <c r="F223" i="5"/>
  <c r="F452" i="5"/>
  <c r="F255" i="5"/>
  <c r="E230" i="22"/>
  <c r="E57" i="5"/>
  <c r="T56" i="4" s="1"/>
  <c r="U56" i="4" s="1"/>
  <c r="E400" i="5"/>
  <c r="T403" i="4" s="1"/>
  <c r="U403" i="4" s="1"/>
  <c r="E360" i="5"/>
  <c r="T363" i="4" s="1"/>
  <c r="U363" i="4" s="1"/>
  <c r="E302" i="5"/>
  <c r="E286" i="5"/>
  <c r="T289" i="4" s="1"/>
  <c r="U289" i="4" s="1"/>
  <c r="E253" i="5"/>
  <c r="T255" i="4" s="1"/>
  <c r="U255" i="4" s="1"/>
  <c r="E237" i="5"/>
  <c r="E172" i="5"/>
  <c r="T172" i="4" s="1"/>
  <c r="U172" i="4" s="1"/>
  <c r="E138" i="5"/>
  <c r="T138" i="4" s="1"/>
  <c r="U138" i="4" s="1"/>
  <c r="E130" i="5"/>
  <c r="T130" i="4" s="1"/>
  <c r="U130" i="4" s="1"/>
  <c r="E81" i="5"/>
  <c r="T80" i="4" s="1"/>
  <c r="U80" i="4" s="1"/>
  <c r="E64" i="5"/>
  <c r="T63" i="4" s="1"/>
  <c r="U63" i="4" s="1"/>
  <c r="E56" i="5"/>
  <c r="T55" i="4" s="1"/>
  <c r="U55" i="4" s="1"/>
  <c r="E206" i="5"/>
  <c r="E293" i="22"/>
  <c r="E205" i="5"/>
  <c r="E114" i="5"/>
  <c r="T114" i="4" s="1"/>
  <c r="U114" i="4" s="1"/>
  <c r="E147" i="22"/>
  <c r="E19" i="22"/>
  <c r="E441" i="5"/>
  <c r="T605" i="4" s="1"/>
  <c r="U605" i="4" s="1"/>
  <c r="E416" i="5"/>
  <c r="T419" i="4" s="1"/>
  <c r="U419" i="4" s="1"/>
  <c r="E408" i="5"/>
  <c r="T411" i="4" s="1"/>
  <c r="U411" i="4" s="1"/>
  <c r="E384" i="5"/>
  <c r="T387" i="4" s="1"/>
  <c r="U387" i="4" s="1"/>
  <c r="E368" i="5"/>
  <c r="E338" i="22"/>
  <c r="E322" i="22"/>
  <c r="E306" i="22"/>
  <c r="E290" i="22"/>
  <c r="E274" i="22"/>
  <c r="E258" i="22"/>
  <c r="E242" i="22"/>
  <c r="E226" i="22"/>
  <c r="E210" i="22"/>
  <c r="E194" i="22"/>
  <c r="E178" i="22"/>
  <c r="E162" i="22"/>
  <c r="E146" i="22"/>
  <c r="E82" i="22"/>
  <c r="E50" i="22"/>
  <c r="E34" i="22"/>
  <c r="E351" i="5"/>
  <c r="E318" i="5"/>
  <c r="E269" i="5"/>
  <c r="T272" i="4" s="1"/>
  <c r="U272" i="4" s="1"/>
  <c r="E221" i="5"/>
  <c r="E204" i="5"/>
  <c r="T205" i="4" s="1"/>
  <c r="U205" i="4" s="1"/>
  <c r="E188" i="5"/>
  <c r="T188" i="4" s="1"/>
  <c r="U188" i="4" s="1"/>
  <c r="E105" i="5"/>
  <c r="E72" i="5"/>
  <c r="T71" i="4" s="1"/>
  <c r="U71" i="4" s="1"/>
  <c r="E30" i="5"/>
  <c r="T29" i="4" s="1"/>
  <c r="U29" i="4" s="1"/>
  <c r="E14" i="5"/>
  <c r="T13" i="4" s="1"/>
  <c r="U13" i="4" s="1"/>
  <c r="E222" i="5"/>
  <c r="T223" i="4" s="1"/>
  <c r="U223" i="4" s="1"/>
  <c r="E440" i="5"/>
  <c r="E383" i="5"/>
  <c r="E350" i="5"/>
  <c r="E334" i="5"/>
  <c r="T337" i="4" s="1"/>
  <c r="U337" i="4" s="1"/>
  <c r="E301" i="5"/>
  <c r="T304" i="4" s="1"/>
  <c r="U304" i="4" s="1"/>
  <c r="E285" i="5"/>
  <c r="T288" i="4" s="1"/>
  <c r="U288" i="4" s="1"/>
  <c r="E252" i="5"/>
  <c r="E236" i="5"/>
  <c r="T237" i="4" s="1"/>
  <c r="U237" i="4" s="1"/>
  <c r="E228" i="5"/>
  <c r="E171" i="5"/>
  <c r="E154" i="5"/>
  <c r="E129" i="5"/>
  <c r="E96" i="5"/>
  <c r="T95" i="4" s="1"/>
  <c r="U95" i="4" s="1"/>
  <c r="E88" i="5"/>
  <c r="T87" i="4" s="1"/>
  <c r="U87" i="4" s="1"/>
  <c r="E80" i="5"/>
  <c r="E207" i="5"/>
  <c r="T208" i="4" s="1"/>
  <c r="U208" i="4" s="1"/>
  <c r="E409" i="5"/>
  <c r="E270" i="5"/>
  <c r="T273" i="4" s="1"/>
  <c r="U273" i="4" s="1"/>
  <c r="E353" i="22"/>
  <c r="E305" i="22"/>
  <c r="E273" i="22"/>
  <c r="E225" i="22"/>
  <c r="E352" i="22"/>
  <c r="E320" i="22"/>
  <c r="E272" i="22"/>
  <c r="E256" i="22"/>
  <c r="E240" i="22"/>
  <c r="E224" i="22"/>
  <c r="E192" i="22"/>
  <c r="E176" i="22"/>
  <c r="E160" i="22"/>
  <c r="E144" i="22"/>
  <c r="E128" i="22"/>
  <c r="E112" i="22"/>
  <c r="E32" i="22"/>
  <c r="F375" i="5"/>
  <c r="F367" i="5"/>
  <c r="E325" i="5"/>
  <c r="E268" i="5"/>
  <c r="T271" i="4" s="1"/>
  <c r="U271" i="4" s="1"/>
  <c r="E220" i="5"/>
  <c r="E203" i="5"/>
  <c r="T204" i="4" s="1"/>
  <c r="U204" i="4" s="1"/>
  <c r="E120" i="5"/>
  <c r="T120" i="4" s="1"/>
  <c r="U120" i="4" s="1"/>
  <c r="E104" i="5"/>
  <c r="F104" i="5" s="1"/>
  <c r="E46" i="5"/>
  <c r="T45" i="4" s="1"/>
  <c r="U45" i="4" s="1"/>
  <c r="E29" i="5"/>
  <c r="E430" i="5"/>
  <c r="E414" i="5"/>
  <c r="E382" i="5"/>
  <c r="E366" i="5"/>
  <c r="T369" i="4" s="1"/>
  <c r="U369" i="4" s="1"/>
  <c r="E349" i="5"/>
  <c r="T352" i="4" s="1"/>
  <c r="U352" i="4" s="1"/>
  <c r="E333" i="5"/>
  <c r="T336" i="4" s="1"/>
  <c r="U336" i="4" s="1"/>
  <c r="E300" i="5"/>
  <c r="E284" i="5"/>
  <c r="E251" i="5"/>
  <c r="T253" i="4" s="1"/>
  <c r="U253" i="4" s="1"/>
  <c r="E235" i="5"/>
  <c r="T236" i="4" s="1"/>
  <c r="U236" i="4" s="1"/>
  <c r="E170" i="5"/>
  <c r="T170" i="4" s="1"/>
  <c r="U170" i="4" s="1"/>
  <c r="E136" i="5"/>
  <c r="T136" i="4" s="1"/>
  <c r="U136" i="4" s="1"/>
  <c r="E62" i="5"/>
  <c r="T61" i="4" s="1"/>
  <c r="U61" i="4" s="1"/>
  <c r="E12" i="5"/>
  <c r="T11" i="4" s="1"/>
  <c r="U11" i="4" s="1"/>
  <c r="E447" i="22"/>
  <c r="E175" i="22"/>
  <c r="E159" i="22"/>
  <c r="E127" i="22"/>
  <c r="E446" i="22"/>
  <c r="E110" i="22"/>
  <c r="E94" i="22"/>
  <c r="E324" i="5"/>
  <c r="E316" i="5"/>
  <c r="E267" i="5"/>
  <c r="T270" i="4" s="1"/>
  <c r="U270" i="4" s="1"/>
  <c r="E219" i="5"/>
  <c r="E202" i="5"/>
  <c r="E186" i="5"/>
  <c r="E28" i="5"/>
  <c r="E429" i="5"/>
  <c r="T432" i="4" s="1"/>
  <c r="U432" i="4" s="1"/>
  <c r="E413" i="5"/>
  <c r="E365" i="5"/>
  <c r="T368" i="4" s="1"/>
  <c r="U368" i="4" s="1"/>
  <c r="E250" i="5"/>
  <c r="E234" i="5"/>
  <c r="T235" i="4" s="1"/>
  <c r="U235" i="4" s="1"/>
  <c r="E152" i="5"/>
  <c r="E86" i="5"/>
  <c r="E11" i="5"/>
  <c r="E173" i="5"/>
  <c r="T173" i="4" s="1"/>
  <c r="U173" i="4" s="1"/>
  <c r="E397" i="5"/>
  <c r="E381" i="5"/>
  <c r="E348" i="5"/>
  <c r="E444" i="22"/>
  <c r="E412" i="22"/>
  <c r="E396" i="22"/>
  <c r="E380" i="22"/>
  <c r="E364" i="22"/>
  <c r="E124" i="22"/>
  <c r="E108" i="22"/>
  <c r="E92" i="22"/>
  <c r="E76" i="22"/>
  <c r="E60" i="22"/>
  <c r="E44" i="22"/>
  <c r="E282" i="5"/>
  <c r="T285" i="4" s="1"/>
  <c r="U285" i="4" s="1"/>
  <c r="E218" i="5"/>
  <c r="T219" i="4" s="1"/>
  <c r="U219" i="4" s="1"/>
  <c r="E201" i="5"/>
  <c r="E27" i="5"/>
  <c r="E109" i="22"/>
  <c r="E93" i="22"/>
  <c r="E77" i="22"/>
  <c r="E427" i="22"/>
  <c r="E411" i="22"/>
  <c r="E395" i="22"/>
  <c r="E379" i="22"/>
  <c r="E363" i="22"/>
  <c r="E347" i="22"/>
  <c r="E331" i="22"/>
  <c r="E75" i="22"/>
  <c r="E59" i="22"/>
  <c r="E43" i="22"/>
  <c r="E445" i="5"/>
  <c r="E298" i="5"/>
  <c r="T301" i="4" s="1"/>
  <c r="U301" i="4" s="1"/>
  <c r="E168" i="5"/>
  <c r="T168" i="4" s="1"/>
  <c r="U168" i="4" s="1"/>
  <c r="E10" i="5"/>
  <c r="E346" i="22"/>
  <c r="E330" i="22"/>
  <c r="E314" i="22"/>
  <c r="E26" i="22"/>
  <c r="E281" i="5"/>
  <c r="E200" i="5"/>
  <c r="E184" i="5"/>
  <c r="E141" i="22"/>
  <c r="E25" i="22"/>
  <c r="E9" i="22"/>
  <c r="E248" i="5"/>
  <c r="T250" i="4" s="1"/>
  <c r="U250" i="4" s="1"/>
  <c r="F125" i="5"/>
  <c r="E280" i="22"/>
  <c r="E216" i="22"/>
  <c r="F338" i="5"/>
  <c r="F230" i="5"/>
  <c r="F151" i="5"/>
  <c r="F103" i="5"/>
  <c r="F31" i="5"/>
  <c r="F61" i="5"/>
  <c r="F53" i="5"/>
  <c r="F354" i="5"/>
  <c r="F346" i="5"/>
  <c r="F107" i="5"/>
  <c r="F75" i="5"/>
  <c r="F90" i="5"/>
  <c r="F82" i="5"/>
  <c r="F74" i="5"/>
  <c r="F50" i="5"/>
  <c r="F257" i="5"/>
  <c r="F376" i="5"/>
  <c r="F217" i="5"/>
  <c r="F209" i="5"/>
  <c r="F279" i="5"/>
  <c r="F41" i="5"/>
  <c r="F431" i="5"/>
  <c r="F176" i="5"/>
  <c r="F128" i="5"/>
  <c r="F353" i="5"/>
  <c r="F345" i="5"/>
  <c r="F322" i="5"/>
  <c r="F63" i="5"/>
  <c r="F306" i="5"/>
  <c r="F274" i="5"/>
  <c r="F141" i="5"/>
  <c r="F313" i="5"/>
  <c r="F305" i="5"/>
  <c r="F203" i="5"/>
  <c r="F187" i="5"/>
  <c r="F109" i="5"/>
  <c r="F101" i="5"/>
  <c r="F398" i="5"/>
  <c r="F390" i="5"/>
  <c r="F374" i="5"/>
  <c r="F358" i="5"/>
  <c r="F312" i="5"/>
  <c r="F304" i="5"/>
  <c r="F273" i="5"/>
  <c r="F233" i="5"/>
  <c r="F124" i="5"/>
  <c r="F51" i="5"/>
  <c r="F239" i="5"/>
  <c r="F231" i="5"/>
  <c r="F332" i="5"/>
  <c r="F309" i="5"/>
  <c r="F160" i="5"/>
  <c r="F121" i="5"/>
  <c r="F66" i="5"/>
  <c r="F34" i="5"/>
  <c r="F394" i="5"/>
  <c r="F331" i="5"/>
  <c r="F292" i="5"/>
  <c r="F245" i="5"/>
  <c r="F159" i="5"/>
  <c r="F26" i="5"/>
  <c r="F377" i="5"/>
  <c r="F330" i="5"/>
  <c r="F181" i="5"/>
  <c r="F158" i="5"/>
  <c r="F17" i="5"/>
  <c r="F147" i="5"/>
  <c r="F55" i="5"/>
  <c r="F146" i="5"/>
  <c r="F123" i="5"/>
  <c r="F39" i="5"/>
  <c r="F215" i="5"/>
  <c r="F315" i="5"/>
  <c r="F307" i="5"/>
  <c r="F299" i="5"/>
  <c r="F314" i="5"/>
  <c r="F415" i="5"/>
  <c r="F407" i="5"/>
  <c r="F352" i="5"/>
  <c r="F174" i="5"/>
  <c r="F97" i="5"/>
  <c r="F406" i="5"/>
  <c r="F119" i="5"/>
  <c r="F65" i="5"/>
  <c r="F58" i="5"/>
  <c r="F263" i="5"/>
  <c r="F335" i="5"/>
  <c r="F133" i="5"/>
  <c r="F126" i="5"/>
  <c r="F57" i="5"/>
  <c r="F18" i="5"/>
  <c r="F131" i="5"/>
  <c r="F179" i="5"/>
  <c r="F434" i="5"/>
  <c r="F419" i="5"/>
  <c r="F403" i="5"/>
  <c r="F395" i="5"/>
  <c r="F379" i="5"/>
  <c r="F310" i="5"/>
  <c r="F241" i="5"/>
  <c r="F225" i="5"/>
  <c r="F70" i="5"/>
  <c r="F83" i="5"/>
  <c r="F23" i="5"/>
  <c r="F311" i="5"/>
  <c r="F216" i="5"/>
  <c r="F156" i="5"/>
  <c r="F76" i="5"/>
  <c r="F451" i="5"/>
  <c r="F296" i="5"/>
  <c r="F102" i="5"/>
  <c r="F89" i="5"/>
  <c r="F68" i="5"/>
  <c r="F48" i="5"/>
  <c r="F291" i="5"/>
  <c r="F163" i="5"/>
  <c r="F336" i="5"/>
  <c r="F275" i="5"/>
  <c r="F135" i="5"/>
  <c r="F428" i="5"/>
  <c r="F421" i="5"/>
  <c r="F308" i="5"/>
  <c r="F295" i="5"/>
  <c r="F288" i="5"/>
  <c r="F261" i="5"/>
  <c r="F94" i="5"/>
  <c r="F20" i="5"/>
  <c r="F442" i="5"/>
  <c r="F420" i="5"/>
  <c r="F213" i="5"/>
  <c r="F52" i="5"/>
  <c r="F32" i="5"/>
  <c r="F199" i="5"/>
  <c r="F391" i="5"/>
  <c r="F426" i="5"/>
  <c r="F393" i="5"/>
  <c r="F373" i="5"/>
  <c r="F327" i="5"/>
  <c r="F320" i="5"/>
  <c r="F266" i="5"/>
  <c r="F259" i="5"/>
  <c r="F185" i="5"/>
  <c r="F165" i="5"/>
  <c r="F132" i="5"/>
  <c r="F72" i="5"/>
  <c r="F38" i="5"/>
  <c r="F183" i="5"/>
  <c r="F425" i="5"/>
  <c r="F372" i="5"/>
  <c r="F211" i="5"/>
  <c r="F164" i="5"/>
  <c r="F44" i="5"/>
  <c r="F37" i="5"/>
  <c r="F24" i="5"/>
  <c r="F224" i="5"/>
  <c r="F204" i="5"/>
  <c r="F144" i="5"/>
  <c r="F3" i="5"/>
  <c r="P204" i="22"/>
  <c r="P119" i="22"/>
  <c r="P35" i="22"/>
  <c r="P322" i="22"/>
  <c r="P306" i="22"/>
  <c r="P305" i="22"/>
  <c r="P273" i="22"/>
  <c r="P156" i="22"/>
  <c r="P70" i="22"/>
  <c r="P214" i="22"/>
  <c r="P21" i="22"/>
  <c r="P155" i="22"/>
  <c r="P154" i="22"/>
  <c r="O43" i="22"/>
  <c r="D45" i="22" s="1"/>
  <c r="P138" i="22"/>
  <c r="P152" i="22"/>
  <c r="P135" i="22"/>
  <c r="P438" i="22"/>
  <c r="P422" i="22"/>
  <c r="P406" i="22"/>
  <c r="P342" i="22"/>
  <c r="P246" i="22"/>
  <c r="P134" i="22"/>
  <c r="P118" i="22"/>
  <c r="O138" i="22"/>
  <c r="D140" i="22" s="1"/>
  <c r="P170" i="22"/>
  <c r="O140" i="22"/>
  <c r="D142" i="22" s="1"/>
  <c r="P371" i="22"/>
  <c r="O188" i="22"/>
  <c r="D190" i="22" s="1"/>
  <c r="O252" i="22"/>
  <c r="D254" i="22" s="1"/>
  <c r="P354" i="22"/>
  <c r="P65" i="22"/>
  <c r="P33" i="22"/>
  <c r="O230" i="22"/>
  <c r="D232" i="22" s="1"/>
  <c r="P339" i="22"/>
  <c r="P321" i="22"/>
  <c r="O147" i="22"/>
  <c r="D149" i="22" s="1"/>
  <c r="O342" i="22"/>
  <c r="D344" i="22" s="1"/>
  <c r="P220" i="22"/>
  <c r="P120" i="22"/>
  <c r="O19" i="22"/>
  <c r="D21" i="22" s="1"/>
  <c r="O65" i="22"/>
  <c r="D67" i="22" s="1"/>
  <c r="O422" i="22"/>
  <c r="D424" i="22" s="1"/>
  <c r="P59" i="22"/>
  <c r="P136" i="22"/>
  <c r="P338" i="22"/>
  <c r="O76" i="22"/>
  <c r="D78" i="22" s="1"/>
  <c r="O153" i="22"/>
  <c r="D155" i="22" s="1"/>
  <c r="O236" i="22"/>
  <c r="D238" i="22" s="1"/>
  <c r="O262" i="22"/>
  <c r="D264" i="22" s="1"/>
  <c r="P355" i="22"/>
  <c r="P387" i="22"/>
  <c r="P17" i="22"/>
  <c r="P123" i="22"/>
  <c r="P121" i="22"/>
  <c r="P88" i="22"/>
  <c r="P104" i="22"/>
  <c r="P22" i="22"/>
  <c r="P426" i="22"/>
  <c r="P86" i="22"/>
  <c r="P54" i="22"/>
  <c r="P38" i="22"/>
  <c r="P374" i="22"/>
  <c r="P102" i="22"/>
  <c r="P307" i="22"/>
  <c r="P274" i="22"/>
  <c r="P257" i="22"/>
  <c r="P241" i="22"/>
  <c r="P225" i="22"/>
  <c r="P209" i="22"/>
  <c r="P193" i="22"/>
  <c r="P124" i="22"/>
  <c r="P91" i="22"/>
  <c r="P75" i="22"/>
  <c r="D31" i="22"/>
  <c r="E31" i="22" s="1"/>
  <c r="P107" i="22"/>
  <c r="P106" i="22"/>
  <c r="P24" i="22"/>
  <c r="P105" i="22"/>
  <c r="P72" i="22"/>
  <c r="P56" i="22"/>
  <c r="P40" i="22"/>
  <c r="P278" i="22"/>
  <c r="P92" i="22"/>
  <c r="P275" i="22"/>
  <c r="P259" i="22"/>
  <c r="P243" i="22"/>
  <c r="P227" i="22"/>
  <c r="P211" i="22"/>
  <c r="P195" i="22"/>
  <c r="P258" i="22"/>
  <c r="P242" i="22"/>
  <c r="P226" i="22"/>
  <c r="P210" i="22"/>
  <c r="P194" i="22"/>
  <c r="P178" i="22"/>
  <c r="P177" i="22"/>
  <c r="P346" i="22"/>
  <c r="P314" i="22"/>
  <c r="P394" i="22"/>
  <c r="P81" i="22"/>
  <c r="P353" i="22"/>
  <c r="P386" i="22"/>
  <c r="P251" i="22"/>
  <c r="P235" i="22"/>
  <c r="P219" i="22"/>
  <c r="P203" i="22"/>
  <c r="P403" i="22"/>
  <c r="P370" i="22"/>
  <c r="P284" i="22"/>
  <c r="P268" i="22"/>
  <c r="P347" i="22"/>
  <c r="P331" i="22"/>
  <c r="P169" i="22"/>
  <c r="P186" i="22"/>
  <c r="P410" i="22"/>
  <c r="P330" i="22"/>
  <c r="P377" i="22"/>
  <c r="P360" i="22"/>
  <c r="P344" i="22"/>
  <c r="P328" i="22"/>
  <c r="P312" i="22"/>
  <c r="P296" i="22"/>
  <c r="P439" i="22"/>
  <c r="P423" i="22"/>
  <c r="P407" i="22"/>
  <c r="P391" i="22"/>
  <c r="P151" i="22"/>
  <c r="P450" i="22"/>
  <c r="P402" i="22"/>
  <c r="P451" i="22"/>
  <c r="P28" i="22"/>
  <c r="P418" i="22"/>
  <c r="P114" i="22"/>
  <c r="P60" i="22"/>
  <c r="P44" i="22"/>
  <c r="P435" i="22"/>
  <c r="P332" i="22"/>
  <c r="P316" i="22"/>
  <c r="P300" i="22"/>
  <c r="P419" i="22"/>
  <c r="P315" i="22"/>
  <c r="P299" i="22"/>
  <c r="P283" i="22"/>
  <c r="P267" i="22"/>
  <c r="P97" i="22"/>
  <c r="P282" i="22"/>
  <c r="P250" i="22"/>
  <c r="P234" i="22"/>
  <c r="P218" i="22"/>
  <c r="P202" i="22"/>
  <c r="P434" i="22"/>
  <c r="P265" i="22"/>
  <c r="P201" i="22"/>
  <c r="P280" i="22"/>
  <c r="P264" i="22"/>
  <c r="P248" i="22"/>
  <c r="P232" i="22"/>
  <c r="P216" i="22"/>
  <c r="P200" i="22"/>
  <c r="P184" i="22"/>
  <c r="P168" i="22"/>
  <c r="P249" i="22"/>
  <c r="P217" i="22"/>
  <c r="P183" i="22"/>
  <c r="P281" i="22"/>
  <c r="P233" i="22"/>
  <c r="P185" i="22"/>
  <c r="P150" i="22"/>
  <c r="P441" i="22"/>
  <c r="P425" i="22"/>
  <c r="P409" i="22"/>
  <c r="P393" i="22"/>
  <c r="P361" i="22"/>
  <c r="P345" i="22"/>
  <c r="P329" i="22"/>
  <c r="P313" i="22"/>
  <c r="P297" i="22"/>
  <c r="O137" i="22"/>
  <c r="P442" i="22"/>
  <c r="P359" i="22"/>
  <c r="P343" i="22"/>
  <c r="P327" i="22"/>
  <c r="P311" i="22"/>
  <c r="P295" i="22"/>
  <c r="P279" i="22"/>
  <c r="P263" i="22"/>
  <c r="P247" i="22"/>
  <c r="P231" i="22"/>
  <c r="P215" i="22"/>
  <c r="P199" i="22"/>
  <c r="P378" i="22"/>
  <c r="P375" i="22"/>
  <c r="P326" i="22"/>
  <c r="P310" i="22"/>
  <c r="P294" i="22"/>
  <c r="P182" i="22"/>
  <c r="P166" i="22"/>
  <c r="O167" i="22"/>
  <c r="P18" i="22"/>
  <c r="O187" i="22"/>
  <c r="P358" i="22"/>
  <c r="P179" i="22"/>
  <c r="P131" i="22"/>
  <c r="P115" i="22"/>
  <c r="P98" i="22"/>
  <c r="P82" i="22"/>
  <c r="P66" i="22"/>
  <c r="P50" i="22"/>
  <c r="P34" i="22"/>
  <c r="P290" i="22"/>
  <c r="P162" i="22"/>
  <c r="P146" i="22"/>
  <c r="O390" i="22"/>
  <c r="P289" i="22"/>
  <c r="P161" i="22"/>
  <c r="P145" i="22"/>
  <c r="P129" i="22"/>
  <c r="P113" i="22"/>
  <c r="P443" i="22"/>
  <c r="P427" i="22"/>
  <c r="P411" i="22"/>
  <c r="P395" i="22"/>
  <c r="P379" i="22"/>
  <c r="P363" i="22"/>
  <c r="P90" i="22"/>
  <c r="P74" i="22"/>
  <c r="P58" i="22"/>
  <c r="P42" i="22"/>
  <c r="P23" i="22"/>
  <c r="P440" i="22"/>
  <c r="P424" i="22"/>
  <c r="P408" i="22"/>
  <c r="P392" i="22"/>
  <c r="P376" i="22"/>
  <c r="P87" i="22"/>
  <c r="P71" i="22"/>
  <c r="P55" i="22"/>
  <c r="P39" i="22"/>
  <c r="P449" i="22"/>
  <c r="P433" i="22"/>
  <c r="P417" i="22"/>
  <c r="P401" i="22"/>
  <c r="P385" i="22"/>
  <c r="P369" i="22"/>
  <c r="P11" i="22"/>
  <c r="P175" i="22"/>
  <c r="P255" i="22"/>
  <c r="P3" i="22"/>
  <c r="P12" i="22"/>
  <c r="P48" i="22"/>
  <c r="P96" i="22"/>
  <c r="P80" i="22"/>
  <c r="P64" i="22"/>
  <c r="P32" i="22"/>
  <c r="P448" i="22"/>
  <c r="P416" i="22"/>
  <c r="P368" i="22"/>
  <c r="P336" i="22"/>
  <c r="P320" i="22"/>
  <c r="P288" i="22"/>
  <c r="P256" i="22"/>
  <c r="P224" i="22"/>
  <c r="P192" i="22"/>
  <c r="P176" i="22"/>
  <c r="P160" i="22"/>
  <c r="P144" i="22"/>
  <c r="P128" i="22"/>
  <c r="P112" i="22"/>
  <c r="P79" i="22"/>
  <c r="P63" i="22"/>
  <c r="P47" i="22"/>
  <c r="P31" i="22"/>
  <c r="P447" i="22"/>
  <c r="P415" i="22"/>
  <c r="P399" i="22"/>
  <c r="P367" i="22"/>
  <c r="P351" i="22"/>
  <c r="P335" i="22"/>
  <c r="P319" i="22"/>
  <c r="P303" i="22"/>
  <c r="P287" i="22"/>
  <c r="P271" i="22"/>
  <c r="P239" i="22"/>
  <c r="P223" i="22"/>
  <c r="P207" i="22"/>
  <c r="P191" i="22"/>
  <c r="P159" i="22"/>
  <c r="P143" i="22"/>
  <c r="P127" i="22"/>
  <c r="P111" i="22"/>
  <c r="P30" i="22"/>
  <c r="P431" i="22"/>
  <c r="P383" i="22"/>
  <c r="P432" i="22"/>
  <c r="P400" i="22"/>
  <c r="P384" i="22"/>
  <c r="P352" i="22"/>
  <c r="P304" i="22"/>
  <c r="P272" i="22"/>
  <c r="P240" i="22"/>
  <c r="P208" i="22"/>
  <c r="P95" i="22"/>
  <c r="P15" i="22"/>
  <c r="P16" i="22"/>
  <c r="P14" i="22"/>
  <c r="P8" i="22"/>
  <c r="P7" i="22"/>
  <c r="P6" i="22"/>
  <c r="P2" i="22"/>
  <c r="P94" i="22"/>
  <c r="P78" i="22"/>
  <c r="P62" i="22"/>
  <c r="P46" i="22"/>
  <c r="P446" i="22"/>
  <c r="P430" i="22"/>
  <c r="P414" i="22"/>
  <c r="P398" i="22"/>
  <c r="P382" i="22"/>
  <c r="P366" i="22"/>
  <c r="P350" i="22"/>
  <c r="P334" i="22"/>
  <c r="P318" i="22"/>
  <c r="P302" i="22"/>
  <c r="P286" i="22"/>
  <c r="P270" i="22"/>
  <c r="P254" i="22"/>
  <c r="P238" i="22"/>
  <c r="P222" i="22"/>
  <c r="P206" i="22"/>
  <c r="P190" i="22"/>
  <c r="P174" i="22"/>
  <c r="P158" i="22"/>
  <c r="P142" i="22"/>
  <c r="P126" i="22"/>
  <c r="P110" i="22"/>
  <c r="P445" i="22"/>
  <c r="P429" i="22"/>
  <c r="P413" i="22"/>
  <c r="P397" i="22"/>
  <c r="P381" i="22"/>
  <c r="P365" i="22"/>
  <c r="P349" i="22"/>
  <c r="P333" i="22"/>
  <c r="P317" i="22"/>
  <c r="P301" i="22"/>
  <c r="P285" i="22"/>
  <c r="P269" i="22"/>
  <c r="P253" i="22"/>
  <c r="P237" i="22"/>
  <c r="P221" i="22"/>
  <c r="P205" i="22"/>
  <c r="P189" i="22"/>
  <c r="P173" i="22"/>
  <c r="P157" i="22"/>
  <c r="P141" i="22"/>
  <c r="P125" i="22"/>
  <c r="P109" i="22"/>
  <c r="P93" i="22"/>
  <c r="P77" i="22"/>
  <c r="P61" i="22"/>
  <c r="P45" i="22"/>
  <c r="P13" i="22"/>
  <c r="P5" i="22"/>
  <c r="P444" i="22"/>
  <c r="P428" i="22"/>
  <c r="P412" i="22"/>
  <c r="P396" i="22"/>
  <c r="P380" i="22"/>
  <c r="P364" i="22"/>
  <c r="P348" i="22"/>
  <c r="P20" i="22"/>
  <c r="P4" i="22"/>
  <c r="P85" i="22"/>
  <c r="P69" i="22"/>
  <c r="P53" i="22"/>
  <c r="P37" i="22"/>
  <c r="P26" i="22"/>
  <c r="P10" i="22"/>
  <c r="P453" i="22"/>
  <c r="P437" i="22"/>
  <c r="P421" i="22"/>
  <c r="P405" i="22"/>
  <c r="P389" i="22"/>
  <c r="P373" i="22"/>
  <c r="P357" i="22"/>
  <c r="P341" i="22"/>
  <c r="P325" i="22"/>
  <c r="P309" i="22"/>
  <c r="P293" i="22"/>
  <c r="P277" i="22"/>
  <c r="P261" i="22"/>
  <c r="P245" i="22"/>
  <c r="P229" i="22"/>
  <c r="P213" i="22"/>
  <c r="P197" i="22"/>
  <c r="P181" i="22"/>
  <c r="P165" i="22"/>
  <c r="P149" i="22"/>
  <c r="P133" i="22"/>
  <c r="P117" i="22"/>
  <c r="P100" i="22"/>
  <c r="P84" i="22"/>
  <c r="P68" i="22"/>
  <c r="P52" i="22"/>
  <c r="P36" i="22"/>
  <c r="P101" i="22"/>
  <c r="P89" i="22"/>
  <c r="P73" i="22"/>
  <c r="P57" i="22"/>
  <c r="P41" i="22"/>
  <c r="P25" i="22"/>
  <c r="P9" i="22"/>
  <c r="P436" i="22"/>
  <c r="P420" i="22"/>
  <c r="P404" i="22"/>
  <c r="P388" i="22"/>
  <c r="P372" i="22"/>
  <c r="P356" i="22"/>
  <c r="P340" i="22"/>
  <c r="P324" i="22"/>
  <c r="P308" i="22"/>
  <c r="P292" i="22"/>
  <c r="P276" i="22"/>
  <c r="P260" i="22"/>
  <c r="P244" i="22"/>
  <c r="P228" i="22"/>
  <c r="P212" i="22"/>
  <c r="P196" i="22"/>
  <c r="P180" i="22"/>
  <c r="P164" i="22"/>
  <c r="P148" i="22"/>
  <c r="P132" i="22"/>
  <c r="P116" i="22"/>
  <c r="P452" i="22"/>
  <c r="Y329" i="4" l="1"/>
  <c r="AG329" i="4" s="1"/>
  <c r="AK329" i="4" s="1"/>
  <c r="Y132" i="4"/>
  <c r="AG132" i="4" s="1"/>
  <c r="AK132" i="4" s="1"/>
  <c r="Y102" i="4"/>
  <c r="AG102" i="4" s="1"/>
  <c r="AK102" i="4" s="1"/>
  <c r="Y135" i="4"/>
  <c r="AG135" i="4" s="1"/>
  <c r="AK135" i="4" s="1"/>
  <c r="Y160" i="4"/>
  <c r="AG160" i="4" s="1"/>
  <c r="AK160" i="4" s="1"/>
  <c r="Y377" i="4"/>
  <c r="AG377" i="4" s="1"/>
  <c r="AK377" i="4" s="1"/>
  <c r="Y397" i="4"/>
  <c r="AG397" i="4" s="1"/>
  <c r="AK397" i="4" s="1"/>
  <c r="Y226" i="4"/>
  <c r="AG226" i="4" s="1"/>
  <c r="AK226" i="4" s="1"/>
  <c r="Y37" i="4"/>
  <c r="AG37" i="4" s="1"/>
  <c r="AK37" i="4" s="1"/>
  <c r="Y175" i="4"/>
  <c r="AG175" i="4" s="1"/>
  <c r="AK175" i="4" s="1"/>
  <c r="Y101" i="4"/>
  <c r="AG101" i="4" s="1"/>
  <c r="AK101" i="4" s="1"/>
  <c r="Y11" i="4"/>
  <c r="AG11" i="4" s="1"/>
  <c r="AK11" i="4" s="1"/>
  <c r="Y294" i="4"/>
  <c r="AG294" i="4" s="1"/>
  <c r="AK294" i="4" s="1"/>
  <c r="Y367" i="4"/>
  <c r="AG367" i="4" s="1"/>
  <c r="AK367" i="4" s="1"/>
  <c r="Y176" i="4"/>
  <c r="AG176" i="4" s="1"/>
  <c r="AK176" i="4" s="1"/>
  <c r="Y49" i="4"/>
  <c r="AG49" i="4" s="1"/>
  <c r="AK49" i="4" s="1"/>
  <c r="Y393" i="4"/>
  <c r="AG393" i="4" s="1"/>
  <c r="AK393" i="4" s="1"/>
  <c r="Y234" i="4"/>
  <c r="AG234" i="4" s="1"/>
  <c r="AK234" i="4" s="1"/>
  <c r="Y43" i="4"/>
  <c r="AG43" i="4" s="1"/>
  <c r="AK43" i="4" s="1"/>
  <c r="Y370" i="4"/>
  <c r="AG370" i="4" s="1"/>
  <c r="AK370" i="4" s="1"/>
  <c r="Y133" i="4"/>
  <c r="AG133" i="4" s="1"/>
  <c r="AK133" i="4" s="1"/>
  <c r="Y205" i="4"/>
  <c r="AG205" i="4" s="1"/>
  <c r="AK205" i="4" s="1"/>
  <c r="Y361" i="4"/>
  <c r="AG361" i="4" s="1"/>
  <c r="AK361" i="4" s="1"/>
  <c r="Y156" i="4"/>
  <c r="AG156" i="4" s="1"/>
  <c r="AK156" i="4" s="1"/>
  <c r="Y151" i="4"/>
  <c r="AG151" i="4" s="1"/>
  <c r="AK151" i="4" s="1"/>
  <c r="Y375" i="4"/>
  <c r="AG375" i="4" s="1"/>
  <c r="AK375" i="4" s="1"/>
  <c r="Y65" i="4"/>
  <c r="AG65" i="4" s="1"/>
  <c r="AK65" i="4" s="1"/>
  <c r="Y401" i="4"/>
  <c r="AG401" i="4" s="1"/>
  <c r="AK401" i="4" s="1"/>
  <c r="Y51" i="4"/>
  <c r="AG51" i="4" s="1"/>
  <c r="AK51" i="4" s="1"/>
  <c r="Y378" i="4"/>
  <c r="AG378" i="4" s="1"/>
  <c r="AK378" i="4" s="1"/>
  <c r="Y204" i="4"/>
  <c r="AG204" i="4" s="1"/>
  <c r="AK204" i="4" s="1"/>
  <c r="Y164" i="4"/>
  <c r="AG164" i="4" s="1"/>
  <c r="AK164" i="4" s="1"/>
  <c r="Y348" i="4"/>
  <c r="AG348" i="4" s="1"/>
  <c r="AK348" i="4" s="1"/>
  <c r="Y126" i="4"/>
  <c r="AG126" i="4" s="1"/>
  <c r="AK126" i="4" s="1"/>
  <c r="Y31" i="4"/>
  <c r="AG31" i="4" s="1"/>
  <c r="AK31" i="4" s="1"/>
  <c r="Y616" i="4"/>
  <c r="AG616" i="4" s="1"/>
  <c r="AK616" i="4" s="1"/>
  <c r="Y159" i="4"/>
  <c r="AG159" i="4" s="1"/>
  <c r="AK159" i="4" s="1"/>
  <c r="Y200" i="4"/>
  <c r="AG200" i="4" s="1"/>
  <c r="AK200" i="4" s="1"/>
  <c r="Y81" i="4"/>
  <c r="AG81" i="4" s="1"/>
  <c r="AK81" i="4" s="1"/>
  <c r="Y409" i="4"/>
  <c r="AG409" i="4" s="1"/>
  <c r="AK409" i="4" s="1"/>
  <c r="Y50" i="4"/>
  <c r="AG50" i="4" s="1"/>
  <c r="AK50" i="4" s="1"/>
  <c r="Y67" i="4"/>
  <c r="AG67" i="4" s="1"/>
  <c r="AK67" i="4" s="1"/>
  <c r="Y243" i="4"/>
  <c r="AG243" i="4" s="1"/>
  <c r="AK243" i="4" s="1"/>
  <c r="Y394" i="4"/>
  <c r="AG394" i="4" s="1"/>
  <c r="AK394" i="4" s="1"/>
  <c r="Y320" i="4"/>
  <c r="AG320" i="4" s="1"/>
  <c r="AK320" i="4" s="1"/>
  <c r="Y109" i="4"/>
  <c r="AG109" i="4" s="1"/>
  <c r="AK109" i="4" s="1"/>
  <c r="Y356" i="4"/>
  <c r="AG356" i="4" s="1"/>
  <c r="AK356" i="4" s="1"/>
  <c r="Y216" i="4"/>
  <c r="AG216" i="4" s="1"/>
  <c r="AK216" i="4" s="1"/>
  <c r="Y181" i="4"/>
  <c r="AG181" i="4" s="1"/>
  <c r="AK181" i="4" s="1"/>
  <c r="Y429" i="4"/>
  <c r="AG429" i="4" s="1"/>
  <c r="AK429" i="4" s="1"/>
  <c r="Y266" i="4"/>
  <c r="AG266" i="4" s="1"/>
  <c r="AK266" i="4" s="1"/>
  <c r="Y75" i="4"/>
  <c r="AG75" i="4" s="1"/>
  <c r="AK75" i="4" s="1"/>
  <c r="Y165" i="4"/>
  <c r="AG165" i="4" s="1"/>
  <c r="AK165" i="4" s="1"/>
  <c r="Y185" i="4"/>
  <c r="AG185" i="4" s="1"/>
  <c r="AK185" i="4" s="1"/>
  <c r="Y36" i="4"/>
  <c r="AG36" i="4" s="1"/>
  <c r="AK36" i="4" s="1"/>
  <c r="Y183" i="4"/>
  <c r="AG183" i="4" s="1"/>
  <c r="AK183" i="4" s="1"/>
  <c r="Y399" i="4"/>
  <c r="AG399" i="4" s="1"/>
  <c r="AK399" i="4" s="1"/>
  <c r="Y224" i="4"/>
  <c r="AG224" i="4" s="1"/>
  <c r="AK224" i="4" s="1"/>
  <c r="Y437" i="4"/>
  <c r="AG437" i="4" s="1"/>
  <c r="AK437" i="4" s="1"/>
  <c r="Y74" i="4"/>
  <c r="AG74" i="4" s="1"/>
  <c r="AK74" i="4" s="1"/>
  <c r="Y259" i="4"/>
  <c r="AG259" i="4" s="1"/>
  <c r="AK259" i="4" s="1"/>
  <c r="Y410" i="4"/>
  <c r="AG410" i="4" s="1"/>
  <c r="AK410" i="4" s="1"/>
  <c r="Y41" i="4"/>
  <c r="AG41" i="4" s="1"/>
  <c r="AK41" i="4" s="1"/>
  <c r="Y52" i="4"/>
  <c r="AG52" i="4" s="1"/>
  <c r="AK52" i="4" s="1"/>
  <c r="Y212" i="4"/>
  <c r="AG212" i="4" s="1"/>
  <c r="AK212" i="4" s="1"/>
  <c r="Y22" i="4"/>
  <c r="AG22" i="4" s="1"/>
  <c r="AK22" i="4" s="1"/>
  <c r="Y158" i="4"/>
  <c r="AG158" i="4" s="1"/>
  <c r="AK158" i="4" s="1"/>
  <c r="Y40" i="4"/>
  <c r="AG40" i="4" s="1"/>
  <c r="AK40" i="4" s="1"/>
  <c r="Y232" i="4"/>
  <c r="AG232" i="4" s="1"/>
  <c r="AK232" i="4" s="1"/>
  <c r="Y261" i="4"/>
  <c r="AG261" i="4" s="1"/>
  <c r="AK261" i="4" s="1"/>
  <c r="Y302" i="4"/>
  <c r="AG302" i="4" s="1"/>
  <c r="AK302" i="4" s="1"/>
  <c r="Y82" i="4"/>
  <c r="AG82" i="4" s="1"/>
  <c r="AK82" i="4" s="1"/>
  <c r="Y282" i="4"/>
  <c r="AG282" i="4" s="1"/>
  <c r="AK282" i="4" s="1"/>
  <c r="Y418" i="4"/>
  <c r="AG418" i="4" s="1"/>
  <c r="AK418" i="4" s="1"/>
  <c r="Y60" i="4"/>
  <c r="AG60" i="4" s="1"/>
  <c r="AK60" i="4" s="1"/>
  <c r="Y380" i="4"/>
  <c r="AG380" i="4" s="1"/>
  <c r="AK380" i="4" s="1"/>
  <c r="Y30" i="4"/>
  <c r="AG30" i="4" s="1"/>
  <c r="AK30" i="4" s="1"/>
  <c r="Y64" i="4"/>
  <c r="AG64" i="4" s="1"/>
  <c r="AK64" i="4" s="1"/>
  <c r="Y606" i="4"/>
  <c r="AG606" i="4" s="1"/>
  <c r="AK606" i="4" s="1"/>
  <c r="Y269" i="4"/>
  <c r="AG269" i="4" s="1"/>
  <c r="AK269" i="4" s="1"/>
  <c r="Y310" i="4"/>
  <c r="AG310" i="4" s="1"/>
  <c r="AK310" i="4" s="1"/>
  <c r="Y291" i="4"/>
  <c r="AG291" i="4" s="1"/>
  <c r="AK291" i="4" s="1"/>
  <c r="Y162" i="4"/>
  <c r="AG162" i="4" s="1"/>
  <c r="AK162" i="4" s="1"/>
  <c r="Y217" i="4"/>
  <c r="AG217" i="4" s="1"/>
  <c r="AK217" i="4" s="1"/>
  <c r="Y38" i="4"/>
  <c r="AG38" i="4" s="1"/>
  <c r="AK38" i="4" s="1"/>
  <c r="Y174" i="4"/>
  <c r="AG174" i="4" s="1"/>
  <c r="AK174" i="4" s="1"/>
  <c r="Y423" i="4"/>
  <c r="AG423" i="4" s="1"/>
  <c r="AK423" i="4" s="1"/>
  <c r="Y277" i="4"/>
  <c r="AG277" i="4" s="1"/>
  <c r="AK277" i="4" s="1"/>
  <c r="Y17" i="4"/>
  <c r="AG17" i="4" s="1"/>
  <c r="AK17" i="4" s="1"/>
  <c r="Y366" i="4"/>
  <c r="AG366" i="4" s="1"/>
  <c r="AK366" i="4" s="1"/>
  <c r="Y318" i="4"/>
  <c r="AG318" i="4" s="1"/>
  <c r="AK318" i="4" s="1"/>
  <c r="Y298" i="4"/>
  <c r="AG298" i="4" s="1"/>
  <c r="AK298" i="4" s="1"/>
  <c r="Y107" i="4"/>
  <c r="AG107" i="4" s="1"/>
  <c r="AK107" i="4" s="1"/>
  <c r="Y299" i="4"/>
  <c r="AG299" i="4" s="1"/>
  <c r="AK299" i="4" s="1"/>
  <c r="Y434" i="4"/>
  <c r="AG434" i="4" s="1"/>
  <c r="AK434" i="4" s="1"/>
  <c r="Y59" i="4"/>
  <c r="AG59" i="4" s="1"/>
  <c r="AK59" i="4" s="1"/>
  <c r="Y25" i="4"/>
  <c r="AG25" i="4" s="1"/>
  <c r="AK25" i="4" s="1"/>
  <c r="Y225" i="4"/>
  <c r="AG225" i="4" s="1"/>
  <c r="AK225" i="4" s="1"/>
  <c r="Y396" i="4"/>
  <c r="AG396" i="4" s="1"/>
  <c r="AK396" i="4" s="1"/>
  <c r="Y88" i="4"/>
  <c r="AG88" i="4" s="1"/>
  <c r="AK88" i="4" s="1"/>
  <c r="Y231" i="4"/>
  <c r="AG231" i="4" s="1"/>
  <c r="AK231" i="4" s="1"/>
  <c r="Y431" i="4"/>
  <c r="AG431" i="4" s="1"/>
  <c r="AK431" i="4" s="1"/>
  <c r="Y309" i="4"/>
  <c r="AG309" i="4" s="1"/>
  <c r="AK309" i="4" s="1"/>
  <c r="Y33" i="4"/>
  <c r="AG33" i="4" s="1"/>
  <c r="AK33" i="4" s="1"/>
  <c r="Y334" i="4"/>
  <c r="AG334" i="4" s="1"/>
  <c r="AK334" i="4" s="1"/>
  <c r="Y307" i="4"/>
  <c r="AG307" i="4" s="1"/>
  <c r="AK307" i="4" s="1"/>
  <c r="Y275" i="4"/>
  <c r="AG275" i="4" s="1"/>
  <c r="AK275" i="4" s="1"/>
  <c r="Y93" i="4"/>
  <c r="AG93" i="4" s="1"/>
  <c r="AK93" i="4" s="1"/>
  <c r="Y57" i="4"/>
  <c r="AG57" i="4" s="1"/>
  <c r="AK57" i="4" s="1"/>
  <c r="Y241" i="4"/>
  <c r="AG241" i="4" s="1"/>
  <c r="AK241" i="4" s="1"/>
  <c r="Y54" i="4"/>
  <c r="AG54" i="4" s="1"/>
  <c r="AK54" i="4" s="1"/>
  <c r="Y96" i="4"/>
  <c r="AG96" i="4" s="1"/>
  <c r="AK96" i="4" s="1"/>
  <c r="Y23" i="4"/>
  <c r="AG23" i="4" s="1"/>
  <c r="AK23" i="4" s="1"/>
  <c r="Y247" i="4"/>
  <c r="AG247" i="4" s="1"/>
  <c r="AK247" i="4" s="1"/>
  <c r="Y312" i="4"/>
  <c r="AG312" i="4" s="1"/>
  <c r="AK312" i="4" s="1"/>
  <c r="Y317" i="4"/>
  <c r="AG317" i="4" s="1"/>
  <c r="AK317" i="4" s="1"/>
  <c r="Y379" i="4"/>
  <c r="AG379" i="4" s="1"/>
  <c r="AK379" i="4" s="1"/>
  <c r="Y382" i="4"/>
  <c r="AG382" i="4" s="1"/>
  <c r="AK382" i="4" s="1"/>
  <c r="Y314" i="4"/>
  <c r="AG314" i="4" s="1"/>
  <c r="AK314" i="4" s="1"/>
  <c r="Y123" i="4"/>
  <c r="AG123" i="4" s="1"/>
  <c r="AK123" i="4" s="1"/>
  <c r="Y315" i="4"/>
  <c r="AG315" i="4" s="1"/>
  <c r="AK315" i="4" s="1"/>
  <c r="Y73" i="4"/>
  <c r="AG73" i="4" s="1"/>
  <c r="AK73" i="4" s="1"/>
  <c r="Y276" i="4"/>
  <c r="AG276" i="4" s="1"/>
  <c r="AK276" i="4" s="1"/>
  <c r="Y62" i="4"/>
  <c r="AG62" i="4" s="1"/>
  <c r="AK62" i="4" s="1"/>
  <c r="Y214" i="4"/>
  <c r="AG214" i="4" s="1"/>
  <c r="AK214" i="4" s="1"/>
  <c r="Y263" i="4"/>
  <c r="AG263" i="4" s="1"/>
  <c r="AK263" i="4" s="1"/>
  <c r="Y325" i="4"/>
  <c r="AG325" i="4" s="1"/>
  <c r="AK325" i="4" s="1"/>
  <c r="Y146" i="4"/>
  <c r="AG146" i="4" s="1"/>
  <c r="AK146" i="4" s="1"/>
  <c r="Y131" i="4"/>
  <c r="AG131" i="4" s="1"/>
  <c r="AK131" i="4" s="1"/>
  <c r="Y323" i="4"/>
  <c r="AG323" i="4" s="1"/>
  <c r="AK323" i="4" s="1"/>
  <c r="Y89" i="4"/>
  <c r="AG89" i="4" s="1"/>
  <c r="AK89" i="4" s="1"/>
  <c r="Y257" i="4"/>
  <c r="AG257" i="4" s="1"/>
  <c r="AK257" i="4" s="1"/>
  <c r="Y100" i="4"/>
  <c r="AG100" i="4" s="1"/>
  <c r="AK100" i="4" s="1"/>
  <c r="Y428" i="4"/>
  <c r="AG428" i="4" s="1"/>
  <c r="AK428" i="4" s="1"/>
  <c r="Y128" i="4"/>
  <c r="AG128" i="4" s="1"/>
  <c r="AK128" i="4" s="1"/>
  <c r="Y47" i="4"/>
  <c r="AG47" i="4" s="1"/>
  <c r="AK47" i="4" s="1"/>
  <c r="Y279" i="4"/>
  <c r="AG279" i="4" s="1"/>
  <c r="AK279" i="4" s="1"/>
  <c r="Y333" i="4"/>
  <c r="AG333" i="4" s="1"/>
  <c r="AK333" i="4" s="1"/>
  <c r="Y398" i="4"/>
  <c r="AG398" i="4" s="1"/>
  <c r="AK398" i="4" s="1"/>
  <c r="Y330" i="4"/>
  <c r="AG330" i="4" s="1"/>
  <c r="AK330" i="4" s="1"/>
  <c r="Y147" i="4"/>
  <c r="AG147" i="4" s="1"/>
  <c r="AK147" i="4" s="1"/>
  <c r="Y213" i="4"/>
  <c r="AG213" i="4" s="1"/>
  <c r="AK213" i="4" s="1"/>
  <c r="Y403" i="4"/>
  <c r="AG403" i="4" s="1"/>
  <c r="AK403" i="4" s="1"/>
  <c r="Y436" i="4"/>
  <c r="AG436" i="4" s="1"/>
  <c r="AK436" i="4" s="1"/>
  <c r="Y295" i="4"/>
  <c r="AG295" i="4" s="1"/>
  <c r="AK295" i="4" s="1"/>
  <c r="Y376" i="4"/>
  <c r="AG376" i="4" s="1"/>
  <c r="AK376" i="4" s="1"/>
  <c r="Y341" i="4"/>
  <c r="AG341" i="4" s="1"/>
  <c r="AK341" i="4" s="1"/>
  <c r="Y406" i="4"/>
  <c r="AG406" i="4" s="1"/>
  <c r="AK406" i="4" s="1"/>
  <c r="Y338" i="4"/>
  <c r="AG338" i="4" s="1"/>
  <c r="AK338" i="4" s="1"/>
  <c r="Y163" i="4"/>
  <c r="AG163" i="4" s="1"/>
  <c r="AK163" i="4" s="1"/>
  <c r="Y339" i="4"/>
  <c r="AG339" i="4" s="1"/>
  <c r="AK339" i="4" s="1"/>
  <c r="Y293" i="4"/>
  <c r="AG293" i="4" s="1"/>
  <c r="AK293" i="4" s="1"/>
  <c r="Y29" i="4"/>
  <c r="AG29" i="4" s="1"/>
  <c r="AK29" i="4" s="1"/>
  <c r="Y114" i="4"/>
  <c r="AG114" i="4" s="1"/>
  <c r="AK114" i="4" s="1"/>
  <c r="Y56" i="4"/>
  <c r="AG56" i="4" s="1"/>
  <c r="AK56" i="4" s="1"/>
  <c r="Y308" i="4"/>
  <c r="AG308" i="4" s="1"/>
  <c r="AK308" i="4" s="1"/>
  <c r="Y424" i="4"/>
  <c r="AG424" i="4" s="1"/>
  <c r="AK424" i="4" s="1"/>
  <c r="Y119" i="4"/>
  <c r="AG119" i="4" s="1"/>
  <c r="AK119" i="4" s="1"/>
  <c r="Y311" i="4"/>
  <c r="AG311" i="4" s="1"/>
  <c r="AK311" i="4" s="1"/>
  <c r="Y16" i="4"/>
  <c r="AG16" i="4" s="1"/>
  <c r="AK16" i="4" s="1"/>
  <c r="Y349" i="4"/>
  <c r="AG349" i="4" s="1"/>
  <c r="AK349" i="4" s="1"/>
  <c r="Y210" i="4"/>
  <c r="AG210" i="4" s="1"/>
  <c r="AK210" i="4" s="1"/>
  <c r="Y179" i="4"/>
  <c r="AG179" i="4" s="1"/>
  <c r="AK179" i="4" s="1"/>
  <c r="Y355" i="4"/>
  <c r="AG355" i="4" s="1"/>
  <c r="AK355" i="4" s="1"/>
  <c r="Y326" i="4"/>
  <c r="AG326" i="4" s="1"/>
  <c r="AK326" i="4" s="1"/>
  <c r="Y71" i="4"/>
  <c r="AG71" i="4" s="1"/>
  <c r="AK71" i="4" s="1"/>
  <c r="Y121" i="4"/>
  <c r="AG121" i="4" s="1"/>
  <c r="AK121" i="4" s="1"/>
  <c r="Y313" i="4"/>
  <c r="AG313" i="4" s="1"/>
  <c r="AK313" i="4" s="1"/>
  <c r="Y124" i="4"/>
  <c r="AG124" i="4" s="1"/>
  <c r="AK124" i="4" s="1"/>
  <c r="Y316" i="4"/>
  <c r="AG316" i="4" s="1"/>
  <c r="AK316" i="4" s="1"/>
  <c r="Y278" i="4"/>
  <c r="AG278" i="4" s="1"/>
  <c r="AK278" i="4" s="1"/>
  <c r="Y335" i="4"/>
  <c r="AG335" i="4" s="1"/>
  <c r="AK335" i="4" s="1"/>
  <c r="Y144" i="4"/>
  <c r="AG144" i="4" s="1"/>
  <c r="AK144" i="4" s="1"/>
  <c r="Y357" i="4"/>
  <c r="AG357" i="4" s="1"/>
  <c r="AK357" i="4" s="1"/>
  <c r="Y422" i="4"/>
  <c r="AG422" i="4" s="1"/>
  <c r="AK422" i="4" s="1"/>
  <c r="Y218" i="4"/>
  <c r="AG218" i="4" s="1"/>
  <c r="AK218" i="4" s="1"/>
  <c r="Y19" i="4"/>
  <c r="AG19" i="4" s="1"/>
  <c r="AK19" i="4" s="1"/>
  <c r="Y187" i="4"/>
  <c r="AG187" i="4" s="1"/>
  <c r="AK187" i="4" s="1"/>
  <c r="Y615" i="4"/>
  <c r="AG615" i="4" s="1"/>
  <c r="AK615" i="4" s="1"/>
  <c r="F114" i="5"/>
  <c r="F12" i="5"/>
  <c r="U197" i="4"/>
  <c r="F400" i="5"/>
  <c r="F409" i="5"/>
  <c r="T412" i="4"/>
  <c r="U412" i="4" s="1"/>
  <c r="F440" i="5"/>
  <c r="T604" i="4"/>
  <c r="U604" i="4" s="1"/>
  <c r="F302" i="5"/>
  <c r="T305" i="4"/>
  <c r="U305" i="4" s="1"/>
  <c r="F152" i="5"/>
  <c r="T152" i="4"/>
  <c r="U152" i="4" s="1"/>
  <c r="F414" i="5"/>
  <c r="T417" i="4"/>
  <c r="U417" i="4" s="1"/>
  <c r="F80" i="5"/>
  <c r="T79" i="4"/>
  <c r="U79" i="4" s="1"/>
  <c r="F250" i="5"/>
  <c r="T252" i="4"/>
  <c r="U252" i="4" s="1"/>
  <c r="F29" i="5"/>
  <c r="T28" i="4"/>
  <c r="U28" i="4" s="1"/>
  <c r="F205" i="5"/>
  <c r="T206" i="4"/>
  <c r="U206" i="4" s="1"/>
  <c r="F397" i="5"/>
  <c r="T400" i="4"/>
  <c r="U400" i="4" s="1"/>
  <c r="F430" i="5"/>
  <c r="T433" i="4"/>
  <c r="U433" i="4" s="1"/>
  <c r="F184" i="5"/>
  <c r="T184" i="4"/>
  <c r="U184" i="4" s="1"/>
  <c r="F129" i="5"/>
  <c r="T129" i="4"/>
  <c r="U129" i="4" s="1"/>
  <c r="F105" i="5"/>
  <c r="T105" i="4"/>
  <c r="U105" i="4" s="1"/>
  <c r="F383" i="5"/>
  <c r="T386" i="4"/>
  <c r="U386" i="4" s="1"/>
  <c r="T104" i="4"/>
  <c r="U104" i="4" s="1"/>
  <c r="T103" i="4"/>
  <c r="U103" i="4" s="1"/>
  <c r="F206" i="5"/>
  <c r="T207" i="4"/>
  <c r="U207" i="4" s="1"/>
  <c r="F324" i="5"/>
  <c r="T327" i="4"/>
  <c r="U327" i="4" s="1"/>
  <c r="F154" i="5"/>
  <c r="T154" i="4"/>
  <c r="U154" i="4" s="1"/>
  <c r="F28" i="5"/>
  <c r="T27" i="4"/>
  <c r="U27" i="4" s="1"/>
  <c r="F228" i="5"/>
  <c r="T229" i="4"/>
  <c r="U229" i="4" s="1"/>
  <c r="F221" i="5"/>
  <c r="T222" i="4"/>
  <c r="U222" i="4" s="1"/>
  <c r="F171" i="5"/>
  <c r="T171" i="4"/>
  <c r="U171" i="4" s="1"/>
  <c r="F186" i="5"/>
  <c r="T186" i="4"/>
  <c r="U186" i="4" s="1"/>
  <c r="F220" i="5"/>
  <c r="T221" i="4"/>
  <c r="U221" i="4" s="1"/>
  <c r="F350" i="5"/>
  <c r="T353" i="4"/>
  <c r="U353" i="4" s="1"/>
  <c r="F202" i="5"/>
  <c r="T203" i="4"/>
  <c r="U203" i="4" s="1"/>
  <c r="F252" i="5"/>
  <c r="T254" i="4"/>
  <c r="U254" i="4" s="1"/>
  <c r="F318" i="5"/>
  <c r="T321" i="4"/>
  <c r="U321" i="4" s="1"/>
  <c r="F382" i="5"/>
  <c r="T385" i="4"/>
  <c r="U385" i="4" s="1"/>
  <c r="F200" i="5"/>
  <c r="T201" i="4"/>
  <c r="U201" i="4" s="1"/>
  <c r="F219" i="5"/>
  <c r="T220" i="4"/>
  <c r="U220" i="4" s="1"/>
  <c r="F325" i="5"/>
  <c r="T328" i="4"/>
  <c r="U328" i="4" s="1"/>
  <c r="F351" i="5"/>
  <c r="T354" i="4"/>
  <c r="U354" i="4" s="1"/>
  <c r="F445" i="5"/>
  <c r="T609" i="4"/>
  <c r="U609" i="4" s="1"/>
  <c r="F30" i="5"/>
  <c r="F10" i="5"/>
  <c r="T9" i="4"/>
  <c r="U9" i="4" s="1"/>
  <c r="F348" i="5"/>
  <c r="T351" i="4"/>
  <c r="U351" i="4" s="1"/>
  <c r="F284" i="5"/>
  <c r="T287" i="4"/>
  <c r="U287" i="4" s="1"/>
  <c r="F368" i="5"/>
  <c r="T371" i="4"/>
  <c r="U371" i="4" s="1"/>
  <c r="F201" i="5"/>
  <c r="T202" i="4"/>
  <c r="U202" i="4" s="1"/>
  <c r="F11" i="5"/>
  <c r="T10" i="4"/>
  <c r="U10" i="4" s="1"/>
  <c r="F86" i="5"/>
  <c r="T85" i="4"/>
  <c r="U85" i="4" s="1"/>
  <c r="F413" i="5"/>
  <c r="T416" i="4"/>
  <c r="U416" i="4" s="1"/>
  <c r="F281" i="5"/>
  <c r="T284" i="4"/>
  <c r="U284" i="4" s="1"/>
  <c r="F27" i="5"/>
  <c r="T26" i="4"/>
  <c r="U26" i="4" s="1"/>
  <c r="F381" i="5"/>
  <c r="T384" i="4"/>
  <c r="U384" i="4" s="1"/>
  <c r="F316" i="5"/>
  <c r="T319" i="4"/>
  <c r="U319" i="4" s="1"/>
  <c r="F300" i="5"/>
  <c r="T303" i="4"/>
  <c r="U303" i="4" s="1"/>
  <c r="T238" i="4"/>
  <c r="U238" i="4" s="1"/>
  <c r="T239" i="4"/>
  <c r="U239" i="4" s="1"/>
  <c r="E254" i="5"/>
  <c r="T256" i="4" s="1"/>
  <c r="U256" i="4" s="1"/>
  <c r="E254" i="22"/>
  <c r="E45" i="22"/>
  <c r="E45" i="5"/>
  <c r="T44" i="4" s="1"/>
  <c r="U44" i="4" s="1"/>
  <c r="E190" i="22"/>
  <c r="E190" i="5"/>
  <c r="T190" i="4" s="1"/>
  <c r="U190" i="4" s="1"/>
  <c r="E67" i="5"/>
  <c r="T66" i="4" s="1"/>
  <c r="U66" i="4" s="1"/>
  <c r="E67" i="22"/>
  <c r="E21" i="5"/>
  <c r="T20" i="4" s="1"/>
  <c r="U20" i="4" s="1"/>
  <c r="E21" i="22"/>
  <c r="E140" i="22"/>
  <c r="E140" i="5"/>
  <c r="T140" i="4" s="1"/>
  <c r="U140" i="4" s="1"/>
  <c r="E344" i="22"/>
  <c r="E344" i="5"/>
  <c r="T347" i="4" s="1"/>
  <c r="U347" i="4" s="1"/>
  <c r="E155" i="22"/>
  <c r="E155" i="5"/>
  <c r="T155" i="4" s="1"/>
  <c r="U155" i="4" s="1"/>
  <c r="E78" i="5"/>
  <c r="T77" i="4" s="1"/>
  <c r="U77" i="4" s="1"/>
  <c r="E78" i="22"/>
  <c r="E424" i="22"/>
  <c r="E424" i="5"/>
  <c r="T427" i="4" s="1"/>
  <c r="U427" i="4" s="1"/>
  <c r="E149" i="5"/>
  <c r="T149" i="4" s="1"/>
  <c r="U149" i="4" s="1"/>
  <c r="E149" i="22"/>
  <c r="E142" i="5"/>
  <c r="T142" i="4" s="1"/>
  <c r="U142" i="4" s="1"/>
  <c r="E142" i="22"/>
  <c r="E264" i="22"/>
  <c r="E264" i="5"/>
  <c r="T267" i="4" s="1"/>
  <c r="U267" i="4" s="1"/>
  <c r="E232" i="22"/>
  <c r="E232" i="5"/>
  <c r="T233" i="4" s="1"/>
  <c r="U233" i="4" s="1"/>
  <c r="E238" i="5"/>
  <c r="T240" i="4" s="1"/>
  <c r="U240" i="4" s="1"/>
  <c r="E238" i="22"/>
  <c r="P147" i="22"/>
  <c r="P236" i="22"/>
  <c r="P252" i="22"/>
  <c r="P140" i="22"/>
  <c r="P76" i="22"/>
  <c r="P19" i="22"/>
  <c r="P153" i="22"/>
  <c r="P230" i="22"/>
  <c r="P188" i="22"/>
  <c r="P262" i="22"/>
  <c r="P43" i="22"/>
  <c r="P167" i="22"/>
  <c r="D169" i="22"/>
  <c r="P390" i="22"/>
  <c r="D392" i="22"/>
  <c r="P137" i="22"/>
  <c r="D139" i="22"/>
  <c r="P187" i="22"/>
  <c r="D189" i="22"/>
  <c r="Y220" i="4" l="1"/>
  <c r="AG220" i="4" s="1"/>
  <c r="AK220" i="4" s="1"/>
  <c r="Y186" i="4"/>
  <c r="AG186" i="4" s="1"/>
  <c r="AK186" i="4" s="1"/>
  <c r="Y103" i="4"/>
  <c r="AG103" i="4" s="1"/>
  <c r="AK103" i="4" s="1"/>
  <c r="Y28" i="4"/>
  <c r="AG28" i="4" s="1"/>
  <c r="AK28" i="4" s="1"/>
  <c r="Y319" i="4"/>
  <c r="AG319" i="4" s="1"/>
  <c r="AK319" i="4" s="1"/>
  <c r="Y371" i="4"/>
  <c r="AG371" i="4" s="1"/>
  <c r="AK371" i="4" s="1"/>
  <c r="Y104" i="4"/>
  <c r="AG104" i="4" s="1"/>
  <c r="AK104" i="4" s="1"/>
  <c r="Y201" i="4"/>
  <c r="AG201" i="4" s="1"/>
  <c r="AK201" i="4" s="1"/>
  <c r="Y171" i="4"/>
  <c r="AG171" i="4" s="1"/>
  <c r="AK171" i="4" s="1"/>
  <c r="Y386" i="4"/>
  <c r="AG386" i="4" s="1"/>
  <c r="AK386" i="4" s="1"/>
  <c r="Y252" i="4"/>
  <c r="AG252" i="4" s="1"/>
  <c r="AK252" i="4" s="1"/>
  <c r="Y384" i="4"/>
  <c r="AG384" i="4" s="1"/>
  <c r="AK384" i="4" s="1"/>
  <c r="Y287" i="4"/>
  <c r="AG287" i="4" s="1"/>
  <c r="AK287" i="4" s="1"/>
  <c r="Y385" i="4"/>
  <c r="AG385" i="4" s="1"/>
  <c r="AK385" i="4" s="1"/>
  <c r="Y222" i="4"/>
  <c r="AG222" i="4" s="1"/>
  <c r="AK222" i="4" s="1"/>
  <c r="Y105" i="4"/>
  <c r="AG105" i="4" s="1"/>
  <c r="AK105" i="4" s="1"/>
  <c r="Y79" i="4"/>
  <c r="AG79" i="4" s="1"/>
  <c r="AK79" i="4" s="1"/>
  <c r="Y26" i="4"/>
  <c r="AG26" i="4" s="1"/>
  <c r="AK26" i="4" s="1"/>
  <c r="Y351" i="4"/>
  <c r="AG351" i="4" s="1"/>
  <c r="AK351" i="4" s="1"/>
  <c r="Y321" i="4"/>
  <c r="AG321" i="4" s="1"/>
  <c r="AK321" i="4" s="1"/>
  <c r="Y229" i="4"/>
  <c r="AG229" i="4" s="1"/>
  <c r="AK229" i="4" s="1"/>
  <c r="Y129" i="4"/>
  <c r="AG129" i="4" s="1"/>
  <c r="AK129" i="4" s="1"/>
  <c r="Y417" i="4"/>
  <c r="AG417" i="4" s="1"/>
  <c r="AK417" i="4" s="1"/>
  <c r="Y284" i="4"/>
  <c r="AG284" i="4" s="1"/>
  <c r="AK284" i="4" s="1"/>
  <c r="Y9" i="4"/>
  <c r="AG9" i="4" s="1"/>
  <c r="AK9" i="4" s="1"/>
  <c r="Y254" i="4"/>
  <c r="AG254" i="4" s="1"/>
  <c r="AK254" i="4" s="1"/>
  <c r="Y27" i="4"/>
  <c r="AG27" i="4" s="1"/>
  <c r="AK27" i="4" s="1"/>
  <c r="Y184" i="4"/>
  <c r="AG184" i="4" s="1"/>
  <c r="AK184" i="4" s="1"/>
  <c r="Y152" i="4"/>
  <c r="AG152" i="4" s="1"/>
  <c r="AK152" i="4" s="1"/>
  <c r="Y416" i="4"/>
  <c r="AG416" i="4" s="1"/>
  <c r="AK416" i="4" s="1"/>
  <c r="Y609" i="4"/>
  <c r="AG609" i="4" s="1"/>
  <c r="AK609" i="4" s="1"/>
  <c r="Y203" i="4"/>
  <c r="AG203" i="4" s="1"/>
  <c r="AK203" i="4" s="1"/>
  <c r="Y154" i="4"/>
  <c r="AG154" i="4" s="1"/>
  <c r="AK154" i="4" s="1"/>
  <c r="Y433" i="4"/>
  <c r="AG433" i="4" s="1"/>
  <c r="AK433" i="4" s="1"/>
  <c r="Y305" i="4"/>
  <c r="AG305" i="4" s="1"/>
  <c r="AK305" i="4" s="1"/>
  <c r="Y85" i="4"/>
  <c r="AG85" i="4" s="1"/>
  <c r="AK85" i="4" s="1"/>
  <c r="Y354" i="4"/>
  <c r="AG354" i="4" s="1"/>
  <c r="AK354" i="4" s="1"/>
  <c r="Y353" i="4"/>
  <c r="AG353" i="4" s="1"/>
  <c r="AK353" i="4" s="1"/>
  <c r="Y327" i="4"/>
  <c r="AG327" i="4" s="1"/>
  <c r="AK327" i="4" s="1"/>
  <c r="Y400" i="4"/>
  <c r="AG400" i="4" s="1"/>
  <c r="AK400" i="4" s="1"/>
  <c r="Y604" i="4"/>
  <c r="AG604" i="4" s="1"/>
  <c r="AK604" i="4" s="1"/>
  <c r="Y10" i="4"/>
  <c r="AG10" i="4" s="1"/>
  <c r="AK10" i="4" s="1"/>
  <c r="Y328" i="4"/>
  <c r="AG328" i="4" s="1"/>
  <c r="AK328" i="4" s="1"/>
  <c r="Y221" i="4"/>
  <c r="AG221" i="4" s="1"/>
  <c r="AK221" i="4" s="1"/>
  <c r="Y207" i="4"/>
  <c r="AG207" i="4" s="1"/>
  <c r="AK207" i="4" s="1"/>
  <c r="Y206" i="4"/>
  <c r="AG206" i="4" s="1"/>
  <c r="AK206" i="4" s="1"/>
  <c r="Y412" i="4"/>
  <c r="AG412" i="4" s="1"/>
  <c r="AK412" i="4" s="1"/>
  <c r="Y303" i="4"/>
  <c r="AG303" i="4" s="1"/>
  <c r="AK303" i="4" s="1"/>
  <c r="Y202" i="4"/>
  <c r="AG202" i="4" s="1"/>
  <c r="AK202" i="4" s="1"/>
  <c r="E392" i="22"/>
  <c r="E392" i="5"/>
  <c r="E169" i="22"/>
  <c r="E169" i="5"/>
  <c r="E139" i="22"/>
  <c r="E139" i="5"/>
  <c r="T139" i="4" s="1"/>
  <c r="U139" i="4" s="1"/>
  <c r="E189" i="22"/>
  <c r="E189" i="5"/>
  <c r="F392" i="5" l="1"/>
  <c r="T395" i="4"/>
  <c r="U395" i="4" s="1"/>
  <c r="F169" i="5"/>
  <c r="T169" i="4"/>
  <c r="U169" i="4" s="1"/>
  <c r="F189" i="5"/>
  <c r="T189" i="4"/>
  <c r="U189" i="4" s="1"/>
  <c r="Y189" i="4" l="1"/>
  <c r="AG189" i="4" s="1"/>
  <c r="AK189" i="4" s="1"/>
  <c r="Y169" i="4"/>
  <c r="AG169" i="4" s="1"/>
  <c r="AK169" i="4" s="1"/>
  <c r="Y395" i="4"/>
  <c r="AG395" i="4" s="1"/>
  <c r="AK395" i="4" s="1"/>
  <c r="F459" i="5"/>
  <c r="F464" i="5" s="1"/>
  <c r="E4" i="4" l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G21" i="6"/>
  <c r="G16" i="6"/>
  <c r="G11" i="6"/>
  <c r="G6" i="6"/>
  <c r="E21" i="6"/>
  <c r="E16" i="6"/>
  <c r="E11" i="6"/>
  <c r="E6" i="6"/>
  <c r="H11" i="12" l="1"/>
  <c r="F4" i="4" l="1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N61" i="6"/>
  <c r="N56" i="6"/>
  <c r="N51" i="6"/>
  <c r="N46" i="6"/>
  <c r="N41" i="6"/>
  <c r="N36" i="6"/>
  <c r="N31" i="6"/>
  <c r="N26" i="6"/>
  <c r="N21" i="6"/>
  <c r="N16" i="6"/>
  <c r="N11" i="6"/>
  <c r="N6" i="6"/>
  <c r="H6" i="6"/>
  <c r="K6" i="6" s="1"/>
  <c r="P549" i="4" l="1"/>
  <c r="Q549" i="4"/>
  <c r="N549" i="4"/>
  <c r="O549" i="4"/>
  <c r="O541" i="4"/>
  <c r="P541" i="4"/>
  <c r="Q541" i="4"/>
  <c r="N541" i="4"/>
  <c r="O533" i="4"/>
  <c r="P533" i="4"/>
  <c r="Q533" i="4"/>
  <c r="N533" i="4"/>
  <c r="O525" i="4"/>
  <c r="P525" i="4"/>
  <c r="Q525" i="4"/>
  <c r="N525" i="4"/>
  <c r="O517" i="4"/>
  <c r="P517" i="4"/>
  <c r="Q517" i="4"/>
  <c r="N517" i="4"/>
  <c r="O509" i="4"/>
  <c r="P509" i="4"/>
  <c r="Q509" i="4"/>
  <c r="N509" i="4"/>
  <c r="O501" i="4"/>
  <c r="P501" i="4"/>
  <c r="Q501" i="4"/>
  <c r="N501" i="4"/>
  <c r="O493" i="4"/>
  <c r="P493" i="4"/>
  <c r="Q493" i="4"/>
  <c r="N493" i="4"/>
  <c r="O485" i="4"/>
  <c r="P485" i="4"/>
  <c r="Q485" i="4"/>
  <c r="N485" i="4"/>
  <c r="O477" i="4"/>
  <c r="P477" i="4"/>
  <c r="Q477" i="4"/>
  <c r="N477" i="4"/>
  <c r="O469" i="4"/>
  <c r="P469" i="4"/>
  <c r="Q469" i="4"/>
  <c r="N469" i="4"/>
  <c r="O461" i="4"/>
  <c r="P461" i="4"/>
  <c r="Q461" i="4"/>
  <c r="N461" i="4"/>
  <c r="O453" i="4"/>
  <c r="P453" i="4"/>
  <c r="Q453" i="4"/>
  <c r="N453" i="4"/>
  <c r="O445" i="4"/>
  <c r="P445" i="4"/>
  <c r="Q445" i="4"/>
  <c r="N445" i="4"/>
  <c r="O437" i="4"/>
  <c r="P437" i="4"/>
  <c r="Q437" i="4"/>
  <c r="N437" i="4"/>
  <c r="O429" i="4"/>
  <c r="P429" i="4"/>
  <c r="Q429" i="4"/>
  <c r="N429" i="4"/>
  <c r="O421" i="4"/>
  <c r="P421" i="4"/>
  <c r="Q421" i="4"/>
  <c r="N421" i="4"/>
  <c r="O413" i="4"/>
  <c r="P413" i="4"/>
  <c r="Q413" i="4"/>
  <c r="N413" i="4"/>
  <c r="O405" i="4"/>
  <c r="P405" i="4"/>
  <c r="Q405" i="4"/>
  <c r="N405" i="4"/>
  <c r="O397" i="4"/>
  <c r="P397" i="4"/>
  <c r="Q397" i="4"/>
  <c r="N397" i="4"/>
  <c r="O389" i="4"/>
  <c r="P389" i="4"/>
  <c r="Q389" i="4"/>
  <c r="N389" i="4"/>
  <c r="O381" i="4"/>
  <c r="P381" i="4"/>
  <c r="Q381" i="4"/>
  <c r="N381" i="4"/>
  <c r="O373" i="4"/>
  <c r="P373" i="4"/>
  <c r="Q373" i="4"/>
  <c r="N373" i="4"/>
  <c r="O365" i="4"/>
  <c r="P365" i="4"/>
  <c r="Q365" i="4"/>
  <c r="N365" i="4"/>
  <c r="O357" i="4"/>
  <c r="P357" i="4"/>
  <c r="Q357" i="4"/>
  <c r="N357" i="4"/>
  <c r="O349" i="4"/>
  <c r="P349" i="4"/>
  <c r="Q349" i="4"/>
  <c r="N349" i="4"/>
  <c r="N341" i="4"/>
  <c r="O341" i="4"/>
  <c r="P341" i="4"/>
  <c r="Q341" i="4"/>
  <c r="N333" i="4"/>
  <c r="O333" i="4"/>
  <c r="P333" i="4"/>
  <c r="Q333" i="4"/>
  <c r="N325" i="4"/>
  <c r="O325" i="4"/>
  <c r="P325" i="4"/>
  <c r="Q325" i="4"/>
  <c r="N317" i="4"/>
  <c r="Q317" i="4"/>
  <c r="O317" i="4"/>
  <c r="P317" i="4"/>
  <c r="N309" i="4"/>
  <c r="O309" i="4"/>
  <c r="P309" i="4"/>
  <c r="Q309" i="4"/>
  <c r="N301" i="4"/>
  <c r="O301" i="4"/>
  <c r="P301" i="4"/>
  <c r="Q301" i="4"/>
  <c r="N293" i="4"/>
  <c r="P293" i="4"/>
  <c r="O293" i="4"/>
  <c r="Q293" i="4"/>
  <c r="N285" i="4"/>
  <c r="O285" i="4"/>
  <c r="P285" i="4"/>
  <c r="Q285" i="4"/>
  <c r="N277" i="4"/>
  <c r="O277" i="4"/>
  <c r="P277" i="4"/>
  <c r="Q277" i="4"/>
  <c r="N269" i="4"/>
  <c r="O269" i="4"/>
  <c r="P269" i="4"/>
  <c r="Q269" i="4"/>
  <c r="N261" i="4"/>
  <c r="O261" i="4"/>
  <c r="P261" i="4"/>
  <c r="Q261" i="4"/>
  <c r="N253" i="4"/>
  <c r="Q253" i="4"/>
  <c r="O253" i="4"/>
  <c r="P253" i="4"/>
  <c r="N245" i="4"/>
  <c r="O245" i="4"/>
  <c r="P245" i="4"/>
  <c r="Q245" i="4"/>
  <c r="N237" i="4"/>
  <c r="O237" i="4"/>
  <c r="P237" i="4"/>
  <c r="Q237" i="4"/>
  <c r="N229" i="4"/>
  <c r="O229" i="4"/>
  <c r="P229" i="4"/>
  <c r="Q229" i="4"/>
  <c r="N221" i="4"/>
  <c r="O221" i="4"/>
  <c r="P221" i="4"/>
  <c r="Q221" i="4"/>
  <c r="N213" i="4"/>
  <c r="O213" i="4"/>
  <c r="P213" i="4"/>
  <c r="Q213" i="4"/>
  <c r="N205" i="4"/>
  <c r="O205" i="4"/>
  <c r="P205" i="4"/>
  <c r="Q205" i="4"/>
  <c r="N197" i="4"/>
  <c r="O197" i="4"/>
  <c r="P197" i="4"/>
  <c r="Q197" i="4"/>
  <c r="N189" i="4"/>
  <c r="O189" i="4"/>
  <c r="P189" i="4"/>
  <c r="Q189" i="4"/>
  <c r="N181" i="4"/>
  <c r="O181" i="4"/>
  <c r="P181" i="4"/>
  <c r="Q181" i="4"/>
  <c r="N173" i="4"/>
  <c r="O173" i="4"/>
  <c r="P173" i="4"/>
  <c r="Q173" i="4"/>
  <c r="N165" i="4"/>
  <c r="O165" i="4"/>
  <c r="P165" i="4"/>
  <c r="Q165" i="4"/>
  <c r="N157" i="4"/>
  <c r="O157" i="4"/>
  <c r="P157" i="4"/>
  <c r="Q157" i="4"/>
  <c r="N149" i="4"/>
  <c r="O149" i="4"/>
  <c r="P149" i="4"/>
  <c r="Q149" i="4"/>
  <c r="N141" i="4"/>
  <c r="O141" i="4"/>
  <c r="P141" i="4"/>
  <c r="Q141" i="4"/>
  <c r="N133" i="4"/>
  <c r="O133" i="4"/>
  <c r="P133" i="4"/>
  <c r="Q133" i="4"/>
  <c r="N125" i="4"/>
  <c r="O125" i="4"/>
  <c r="P125" i="4"/>
  <c r="Q125" i="4"/>
  <c r="N117" i="4"/>
  <c r="O117" i="4"/>
  <c r="P117" i="4"/>
  <c r="Q117" i="4"/>
  <c r="N109" i="4"/>
  <c r="O109" i="4"/>
  <c r="P109" i="4"/>
  <c r="Q109" i="4"/>
  <c r="N101" i="4"/>
  <c r="O101" i="4"/>
  <c r="P101" i="4"/>
  <c r="Q101" i="4"/>
  <c r="N93" i="4"/>
  <c r="O93" i="4"/>
  <c r="P93" i="4"/>
  <c r="Q93" i="4"/>
  <c r="N85" i="4"/>
  <c r="O85" i="4"/>
  <c r="P85" i="4"/>
  <c r="Q85" i="4"/>
  <c r="N77" i="4"/>
  <c r="O77" i="4"/>
  <c r="P77" i="4"/>
  <c r="Q77" i="4"/>
  <c r="N69" i="4"/>
  <c r="O69" i="4"/>
  <c r="P69" i="4"/>
  <c r="Q69" i="4"/>
  <c r="N61" i="4"/>
  <c r="O61" i="4"/>
  <c r="P61" i="4"/>
  <c r="Q61" i="4"/>
  <c r="N53" i="4"/>
  <c r="O53" i="4"/>
  <c r="P53" i="4"/>
  <c r="Q53" i="4"/>
  <c r="N45" i="4"/>
  <c r="O45" i="4"/>
  <c r="P45" i="4"/>
  <c r="Q45" i="4"/>
  <c r="N37" i="4"/>
  <c r="O37" i="4"/>
  <c r="P37" i="4"/>
  <c r="Q37" i="4"/>
  <c r="N29" i="4"/>
  <c r="O29" i="4"/>
  <c r="P29" i="4"/>
  <c r="Q29" i="4"/>
  <c r="N21" i="4"/>
  <c r="O21" i="4"/>
  <c r="P21" i="4"/>
  <c r="Q21" i="4"/>
  <c r="N13" i="4"/>
  <c r="O13" i="4"/>
  <c r="P13" i="4"/>
  <c r="Q13" i="4"/>
  <c r="N5" i="4"/>
  <c r="O5" i="4"/>
  <c r="P5" i="4"/>
  <c r="Q5" i="4"/>
  <c r="N581" i="4"/>
  <c r="O581" i="4"/>
  <c r="Q581" i="4"/>
  <c r="P581" i="4"/>
  <c r="P596" i="4"/>
  <c r="N596" i="4"/>
  <c r="O596" i="4"/>
  <c r="Q596" i="4"/>
  <c r="N580" i="4"/>
  <c r="O580" i="4"/>
  <c r="P580" i="4"/>
  <c r="Q580" i="4"/>
  <c r="N572" i="4"/>
  <c r="O572" i="4"/>
  <c r="P572" i="4"/>
  <c r="Q572" i="4"/>
  <c r="N556" i="4"/>
  <c r="O556" i="4"/>
  <c r="P556" i="4"/>
  <c r="Q556" i="4"/>
  <c r="N548" i="4"/>
  <c r="O548" i="4"/>
  <c r="P548" i="4"/>
  <c r="Q548" i="4"/>
  <c r="N532" i="4"/>
  <c r="P532" i="4"/>
  <c r="Q532" i="4"/>
  <c r="O532" i="4"/>
  <c r="O524" i="4"/>
  <c r="N524" i="4"/>
  <c r="P524" i="4"/>
  <c r="Q524" i="4"/>
  <c r="N516" i="4"/>
  <c r="O516" i="4"/>
  <c r="Q516" i="4"/>
  <c r="P516" i="4"/>
  <c r="N500" i="4"/>
  <c r="P500" i="4"/>
  <c r="Q500" i="4"/>
  <c r="O500" i="4"/>
  <c r="N484" i="4"/>
  <c r="O484" i="4"/>
  <c r="Q484" i="4"/>
  <c r="P484" i="4"/>
  <c r="P476" i="4"/>
  <c r="N476" i="4"/>
  <c r="Q476" i="4"/>
  <c r="O476" i="4"/>
  <c r="P460" i="4"/>
  <c r="Q460" i="4"/>
  <c r="N460" i="4"/>
  <c r="O460" i="4"/>
  <c r="N452" i="4"/>
  <c r="O452" i="4"/>
  <c r="Q452" i="4"/>
  <c r="P452" i="4"/>
  <c r="P436" i="4"/>
  <c r="Q436" i="4"/>
  <c r="N436" i="4"/>
  <c r="O436" i="4"/>
  <c r="O428" i="4"/>
  <c r="P428" i="4"/>
  <c r="N428" i="4"/>
  <c r="Q428" i="4"/>
  <c r="O412" i="4"/>
  <c r="N412" i="4"/>
  <c r="Q412" i="4"/>
  <c r="P412" i="4"/>
  <c r="P404" i="4"/>
  <c r="N404" i="4"/>
  <c r="O404" i="4"/>
  <c r="Q404" i="4"/>
  <c r="N388" i="4"/>
  <c r="O388" i="4"/>
  <c r="P388" i="4"/>
  <c r="Q388" i="4"/>
  <c r="N372" i="4"/>
  <c r="O372" i="4"/>
  <c r="P372" i="4"/>
  <c r="Q372" i="4"/>
  <c r="O364" i="4"/>
  <c r="N364" i="4"/>
  <c r="P364" i="4"/>
  <c r="Q364" i="4"/>
  <c r="O348" i="4"/>
  <c r="N348" i="4"/>
  <c r="P348" i="4"/>
  <c r="Q348" i="4"/>
  <c r="N340" i="4"/>
  <c r="O340" i="4"/>
  <c r="P340" i="4"/>
  <c r="Q340" i="4"/>
  <c r="N324" i="4"/>
  <c r="O324" i="4"/>
  <c r="P324" i="4"/>
  <c r="Q324" i="4"/>
  <c r="N316" i="4"/>
  <c r="O316" i="4"/>
  <c r="P316" i="4"/>
  <c r="Q316" i="4"/>
  <c r="N300" i="4"/>
  <c r="O300" i="4"/>
  <c r="P300" i="4"/>
  <c r="Q300" i="4"/>
  <c r="N292" i="4"/>
  <c r="O292" i="4"/>
  <c r="P292" i="4"/>
  <c r="Q292" i="4"/>
  <c r="N276" i="4"/>
  <c r="O276" i="4"/>
  <c r="P276" i="4"/>
  <c r="Q276" i="4"/>
  <c r="N268" i="4"/>
  <c r="O268" i="4"/>
  <c r="P268" i="4"/>
  <c r="Q268" i="4"/>
  <c r="N260" i="4"/>
  <c r="O260" i="4"/>
  <c r="P260" i="4"/>
  <c r="Q260" i="4"/>
  <c r="N252" i="4"/>
  <c r="O252" i="4"/>
  <c r="P252" i="4"/>
  <c r="Q252" i="4"/>
  <c r="N244" i="4"/>
  <c r="O244" i="4"/>
  <c r="P244" i="4"/>
  <c r="Q244" i="4"/>
  <c r="N236" i="4"/>
  <c r="O236" i="4"/>
  <c r="P236" i="4"/>
  <c r="Q236" i="4"/>
  <c r="N228" i="4"/>
  <c r="O228" i="4"/>
  <c r="P228" i="4"/>
  <c r="Q228" i="4"/>
  <c r="N220" i="4"/>
  <c r="O220" i="4"/>
  <c r="P220" i="4"/>
  <c r="Q220" i="4"/>
  <c r="N212" i="4"/>
  <c r="O212" i="4"/>
  <c r="P212" i="4"/>
  <c r="Q212" i="4"/>
  <c r="N204" i="4"/>
  <c r="O204" i="4"/>
  <c r="P204" i="4"/>
  <c r="Q204" i="4"/>
  <c r="N196" i="4"/>
  <c r="O196" i="4"/>
  <c r="P196" i="4"/>
  <c r="Q196" i="4"/>
  <c r="N188" i="4"/>
  <c r="O188" i="4"/>
  <c r="P188" i="4"/>
  <c r="Q188" i="4"/>
  <c r="N180" i="4"/>
  <c r="O180" i="4"/>
  <c r="P180" i="4"/>
  <c r="Q180" i="4"/>
  <c r="N172" i="4"/>
  <c r="O172" i="4"/>
  <c r="P172" i="4"/>
  <c r="Q172" i="4"/>
  <c r="N164" i="4"/>
  <c r="O164" i="4"/>
  <c r="P164" i="4"/>
  <c r="Q164" i="4"/>
  <c r="N156" i="4"/>
  <c r="O156" i="4"/>
  <c r="P156" i="4"/>
  <c r="Q156" i="4"/>
  <c r="N148" i="4"/>
  <c r="O148" i="4"/>
  <c r="P148" i="4"/>
  <c r="Q148" i="4"/>
  <c r="N140" i="4"/>
  <c r="O140" i="4"/>
  <c r="P140" i="4"/>
  <c r="Q140" i="4"/>
  <c r="N132" i="4"/>
  <c r="O132" i="4"/>
  <c r="P132" i="4"/>
  <c r="Q132" i="4"/>
  <c r="N124" i="4"/>
  <c r="O124" i="4"/>
  <c r="P124" i="4"/>
  <c r="Q124" i="4"/>
  <c r="N116" i="4"/>
  <c r="O116" i="4"/>
  <c r="P116" i="4"/>
  <c r="Q116" i="4"/>
  <c r="N108" i="4"/>
  <c r="O108" i="4"/>
  <c r="P108" i="4"/>
  <c r="Q108" i="4"/>
  <c r="N100" i="4"/>
  <c r="O100" i="4"/>
  <c r="P100" i="4"/>
  <c r="Q100" i="4"/>
  <c r="N92" i="4"/>
  <c r="O92" i="4"/>
  <c r="P92" i="4"/>
  <c r="Q92" i="4"/>
  <c r="N84" i="4"/>
  <c r="O84" i="4"/>
  <c r="P84" i="4"/>
  <c r="Q84" i="4"/>
  <c r="N76" i="4"/>
  <c r="O76" i="4"/>
  <c r="P76" i="4"/>
  <c r="Q76" i="4"/>
  <c r="N68" i="4"/>
  <c r="O68" i="4"/>
  <c r="P68" i="4"/>
  <c r="Q68" i="4"/>
  <c r="N60" i="4"/>
  <c r="O60" i="4"/>
  <c r="P60" i="4"/>
  <c r="Q60" i="4"/>
  <c r="N52" i="4"/>
  <c r="O52" i="4"/>
  <c r="P52" i="4"/>
  <c r="Q52" i="4"/>
  <c r="N44" i="4"/>
  <c r="O44" i="4"/>
  <c r="P44" i="4"/>
  <c r="Q44" i="4"/>
  <c r="N36" i="4"/>
  <c r="O36" i="4"/>
  <c r="P36" i="4"/>
  <c r="Q36" i="4"/>
  <c r="N28" i="4"/>
  <c r="O28" i="4"/>
  <c r="P28" i="4"/>
  <c r="Q28" i="4"/>
  <c r="N20" i="4"/>
  <c r="O20" i="4"/>
  <c r="P20" i="4"/>
  <c r="Q20" i="4"/>
  <c r="N12" i="4"/>
  <c r="O12" i="4"/>
  <c r="P12" i="4"/>
  <c r="Q12" i="4"/>
  <c r="N4" i="4"/>
  <c r="O4" i="4"/>
  <c r="P4" i="4"/>
  <c r="Q4" i="4"/>
  <c r="O588" i="4"/>
  <c r="P588" i="4"/>
  <c r="N588" i="4"/>
  <c r="Q588" i="4"/>
  <c r="N564" i="4"/>
  <c r="O564" i="4"/>
  <c r="P564" i="4"/>
  <c r="Q564" i="4"/>
  <c r="O540" i="4"/>
  <c r="Q540" i="4"/>
  <c r="P540" i="4"/>
  <c r="N540" i="4"/>
  <c r="O508" i="4"/>
  <c r="P508" i="4"/>
  <c r="Q508" i="4"/>
  <c r="N508" i="4"/>
  <c r="P492" i="4"/>
  <c r="Q492" i="4"/>
  <c r="N492" i="4"/>
  <c r="O492" i="4"/>
  <c r="N468" i="4"/>
  <c r="O468" i="4"/>
  <c r="Q468" i="4"/>
  <c r="P468" i="4"/>
  <c r="N444" i="4"/>
  <c r="P444" i="4"/>
  <c r="O444" i="4"/>
  <c r="Q444" i="4"/>
  <c r="Q420" i="4"/>
  <c r="N420" i="4"/>
  <c r="O420" i="4"/>
  <c r="P420" i="4"/>
  <c r="O396" i="4"/>
  <c r="N396" i="4"/>
  <c r="P396" i="4"/>
  <c r="Q396" i="4"/>
  <c r="O380" i="4"/>
  <c r="N380" i="4"/>
  <c r="Q380" i="4"/>
  <c r="P380" i="4"/>
  <c r="N356" i="4"/>
  <c r="O356" i="4"/>
  <c r="P356" i="4"/>
  <c r="Q356" i="4"/>
  <c r="N332" i="4"/>
  <c r="O332" i="4"/>
  <c r="P332" i="4"/>
  <c r="Q332" i="4"/>
  <c r="N308" i="4"/>
  <c r="O308" i="4"/>
  <c r="P308" i="4"/>
  <c r="Q308" i="4"/>
  <c r="N284" i="4"/>
  <c r="O284" i="4"/>
  <c r="P284" i="4"/>
  <c r="Q284" i="4"/>
  <c r="O597" i="4"/>
  <c r="P597" i="4"/>
  <c r="Q597" i="4"/>
  <c r="N597" i="4"/>
  <c r="N595" i="4"/>
  <c r="O595" i="4"/>
  <c r="P595" i="4"/>
  <c r="Q595" i="4"/>
  <c r="O579" i="4"/>
  <c r="N579" i="4"/>
  <c r="P579" i="4"/>
  <c r="Q579" i="4"/>
  <c r="P563" i="4"/>
  <c r="N563" i="4"/>
  <c r="O563" i="4"/>
  <c r="Q563" i="4"/>
  <c r="N555" i="4"/>
  <c r="P555" i="4"/>
  <c r="O555" i="4"/>
  <c r="Q555" i="4"/>
  <c r="P539" i="4"/>
  <c r="Q539" i="4"/>
  <c r="N539" i="4"/>
  <c r="O539" i="4"/>
  <c r="N531" i="4"/>
  <c r="P531" i="4"/>
  <c r="O531" i="4"/>
  <c r="Q531" i="4"/>
  <c r="O515" i="4"/>
  <c r="N515" i="4"/>
  <c r="Q515" i="4"/>
  <c r="P515" i="4"/>
  <c r="P499" i="4"/>
  <c r="Q499" i="4"/>
  <c r="N499" i="4"/>
  <c r="O499" i="4"/>
  <c r="P491" i="4"/>
  <c r="Q491" i="4"/>
  <c r="N491" i="4"/>
  <c r="O491" i="4"/>
  <c r="P475" i="4"/>
  <c r="Q475" i="4"/>
  <c r="N475" i="4"/>
  <c r="O475" i="4"/>
  <c r="P459" i="4"/>
  <c r="Q459" i="4"/>
  <c r="N459" i="4"/>
  <c r="O459" i="4"/>
  <c r="Q451" i="4"/>
  <c r="O451" i="4"/>
  <c r="N451" i="4"/>
  <c r="P451" i="4"/>
  <c r="N443" i="4"/>
  <c r="O443" i="4"/>
  <c r="P443" i="4"/>
  <c r="Q443" i="4"/>
  <c r="O427" i="4"/>
  <c r="P427" i="4"/>
  <c r="N427" i="4"/>
  <c r="Q427" i="4"/>
  <c r="P419" i="4"/>
  <c r="Q419" i="4"/>
  <c r="O419" i="4"/>
  <c r="N419" i="4"/>
  <c r="O403" i="4"/>
  <c r="N403" i="4"/>
  <c r="P403" i="4"/>
  <c r="Q403" i="4"/>
  <c r="O387" i="4"/>
  <c r="N387" i="4"/>
  <c r="Q387" i="4"/>
  <c r="P387" i="4"/>
  <c r="O371" i="4"/>
  <c r="N371" i="4"/>
  <c r="P371" i="4"/>
  <c r="Q371" i="4"/>
  <c r="O355" i="4"/>
  <c r="P355" i="4"/>
  <c r="N355" i="4"/>
  <c r="Q355" i="4"/>
  <c r="N347" i="4"/>
  <c r="O347" i="4"/>
  <c r="P347" i="4"/>
  <c r="Q347" i="4"/>
  <c r="N331" i="4"/>
  <c r="O331" i="4"/>
  <c r="P331" i="4"/>
  <c r="Q331" i="4"/>
  <c r="O315" i="4"/>
  <c r="P315" i="4"/>
  <c r="Q315" i="4"/>
  <c r="N315" i="4"/>
  <c r="N307" i="4"/>
  <c r="O307" i="4"/>
  <c r="P307" i="4"/>
  <c r="Q307" i="4"/>
  <c r="N291" i="4"/>
  <c r="O291" i="4"/>
  <c r="P291" i="4"/>
  <c r="Q291" i="4"/>
  <c r="N283" i="4"/>
  <c r="O283" i="4"/>
  <c r="P283" i="4"/>
  <c r="Q283" i="4"/>
  <c r="N267" i="4"/>
  <c r="O267" i="4"/>
  <c r="P267" i="4"/>
  <c r="Q267" i="4"/>
  <c r="N251" i="4"/>
  <c r="O251" i="4"/>
  <c r="P251" i="4"/>
  <c r="Q251" i="4"/>
  <c r="N243" i="4"/>
  <c r="O243" i="4"/>
  <c r="P243" i="4"/>
  <c r="Q243" i="4"/>
  <c r="N227" i="4"/>
  <c r="O227" i="4"/>
  <c r="P227" i="4"/>
  <c r="Q227" i="4"/>
  <c r="N219" i="4"/>
  <c r="O219" i="4"/>
  <c r="P219" i="4"/>
  <c r="Q219" i="4"/>
  <c r="N203" i="4"/>
  <c r="O203" i="4"/>
  <c r="P203" i="4"/>
  <c r="Q203" i="4"/>
  <c r="N187" i="4"/>
  <c r="O187" i="4"/>
  <c r="P187" i="4"/>
  <c r="Q187" i="4"/>
  <c r="N179" i="4"/>
  <c r="O179" i="4"/>
  <c r="P179" i="4"/>
  <c r="Q179" i="4"/>
  <c r="N163" i="4"/>
  <c r="O163" i="4"/>
  <c r="Q163" i="4"/>
  <c r="P163" i="4"/>
  <c r="N155" i="4"/>
  <c r="O155" i="4"/>
  <c r="P155" i="4"/>
  <c r="Q155" i="4"/>
  <c r="N147" i="4"/>
  <c r="O147" i="4"/>
  <c r="P147" i="4"/>
  <c r="Q147" i="4"/>
  <c r="O139" i="4"/>
  <c r="P139" i="4"/>
  <c r="Q139" i="4"/>
  <c r="N139" i="4"/>
  <c r="N131" i="4"/>
  <c r="O131" i="4"/>
  <c r="P131" i="4"/>
  <c r="Q131" i="4"/>
  <c r="O123" i="4"/>
  <c r="N123" i="4"/>
  <c r="P123" i="4"/>
  <c r="Q123" i="4"/>
  <c r="O115" i="4"/>
  <c r="N115" i="4"/>
  <c r="P115" i="4"/>
  <c r="Q115" i="4"/>
  <c r="O107" i="4"/>
  <c r="N107" i="4"/>
  <c r="P107" i="4"/>
  <c r="Q107" i="4"/>
  <c r="O99" i="4"/>
  <c r="Q99" i="4"/>
  <c r="N99" i="4"/>
  <c r="P99" i="4"/>
  <c r="O91" i="4"/>
  <c r="Q91" i="4"/>
  <c r="N91" i="4"/>
  <c r="P91" i="4"/>
  <c r="O83" i="4"/>
  <c r="Q83" i="4"/>
  <c r="N83" i="4"/>
  <c r="P83" i="4"/>
  <c r="O75" i="4"/>
  <c r="Q75" i="4"/>
  <c r="N75" i="4"/>
  <c r="P75" i="4"/>
  <c r="O67" i="4"/>
  <c r="Q67" i="4"/>
  <c r="N67" i="4"/>
  <c r="P67" i="4"/>
  <c r="O59" i="4"/>
  <c r="Q59" i="4"/>
  <c r="N59" i="4"/>
  <c r="P59" i="4"/>
  <c r="O51" i="4"/>
  <c r="Q51" i="4"/>
  <c r="N51" i="4"/>
  <c r="P51" i="4"/>
  <c r="O43" i="4"/>
  <c r="Q43" i="4"/>
  <c r="N43" i="4"/>
  <c r="P43" i="4"/>
  <c r="O35" i="4"/>
  <c r="Q35" i="4"/>
  <c r="N35" i="4"/>
  <c r="P35" i="4"/>
  <c r="O27" i="4"/>
  <c r="Q27" i="4"/>
  <c r="N27" i="4"/>
  <c r="P27" i="4"/>
  <c r="O19" i="4"/>
  <c r="Q19" i="4"/>
  <c r="N19" i="4"/>
  <c r="P19" i="4"/>
  <c r="O11" i="4"/>
  <c r="Q11" i="4"/>
  <c r="N11" i="4"/>
  <c r="P11" i="4"/>
  <c r="N620" i="4"/>
  <c r="O620" i="4"/>
  <c r="P620" i="4"/>
  <c r="Q620" i="4"/>
  <c r="O587" i="4"/>
  <c r="Q587" i="4"/>
  <c r="N587" i="4"/>
  <c r="P587" i="4"/>
  <c r="N571" i="4"/>
  <c r="O571" i="4"/>
  <c r="Q571" i="4"/>
  <c r="P571" i="4"/>
  <c r="O547" i="4"/>
  <c r="P547" i="4"/>
  <c r="Q547" i="4"/>
  <c r="N547" i="4"/>
  <c r="P523" i="4"/>
  <c r="Q523" i="4"/>
  <c r="N523" i="4"/>
  <c r="O523" i="4"/>
  <c r="P507" i="4"/>
  <c r="Q507" i="4"/>
  <c r="O507" i="4"/>
  <c r="N507" i="4"/>
  <c r="N483" i="4"/>
  <c r="O483" i="4"/>
  <c r="Q483" i="4"/>
  <c r="P483" i="4"/>
  <c r="Q467" i="4"/>
  <c r="N467" i="4"/>
  <c r="O467" i="4"/>
  <c r="P467" i="4"/>
  <c r="N435" i="4"/>
  <c r="O435" i="4"/>
  <c r="Q435" i="4"/>
  <c r="P435" i="4"/>
  <c r="P411" i="4"/>
  <c r="N411" i="4"/>
  <c r="O411" i="4"/>
  <c r="Q411" i="4"/>
  <c r="N395" i="4"/>
  <c r="O395" i="4"/>
  <c r="P395" i="4"/>
  <c r="Q395" i="4"/>
  <c r="N379" i="4"/>
  <c r="O379" i="4"/>
  <c r="P379" i="4"/>
  <c r="Q379" i="4"/>
  <c r="N363" i="4"/>
  <c r="O363" i="4"/>
  <c r="P363" i="4"/>
  <c r="Q363" i="4"/>
  <c r="N339" i="4"/>
  <c r="O339" i="4"/>
  <c r="P339" i="4"/>
  <c r="Q339" i="4"/>
  <c r="N323" i="4"/>
  <c r="O323" i="4"/>
  <c r="P323" i="4"/>
  <c r="Q323" i="4"/>
  <c r="P299" i="4"/>
  <c r="Q299" i="4"/>
  <c r="N299" i="4"/>
  <c r="O299" i="4"/>
  <c r="N275" i="4"/>
  <c r="O275" i="4"/>
  <c r="Q275" i="4"/>
  <c r="P275" i="4"/>
  <c r="N259" i="4"/>
  <c r="O259" i="4"/>
  <c r="P259" i="4"/>
  <c r="Q259" i="4"/>
  <c r="P235" i="4"/>
  <c r="Q235" i="4"/>
  <c r="N235" i="4"/>
  <c r="O235" i="4"/>
  <c r="N211" i="4"/>
  <c r="O211" i="4"/>
  <c r="P211" i="4"/>
  <c r="Q211" i="4"/>
  <c r="N195" i="4"/>
  <c r="O195" i="4"/>
  <c r="P195" i="4"/>
  <c r="Q195" i="4"/>
  <c r="N171" i="4"/>
  <c r="O171" i="4"/>
  <c r="P171" i="4"/>
  <c r="Q171" i="4"/>
  <c r="N605" i="4"/>
  <c r="O605" i="4"/>
  <c r="P605" i="4"/>
  <c r="Q605" i="4"/>
  <c r="N618" i="4"/>
  <c r="O618" i="4"/>
  <c r="P618" i="4"/>
  <c r="Q618" i="4"/>
  <c r="N610" i="4"/>
  <c r="O610" i="4"/>
  <c r="P610" i="4"/>
  <c r="Q610" i="4"/>
  <c r="N594" i="4"/>
  <c r="Q594" i="4"/>
  <c r="O594" i="4"/>
  <c r="P594" i="4"/>
  <c r="N586" i="4"/>
  <c r="Q586" i="4"/>
  <c r="O586" i="4"/>
  <c r="P586" i="4"/>
  <c r="N570" i="4"/>
  <c r="O570" i="4"/>
  <c r="P570" i="4"/>
  <c r="Q570" i="4"/>
  <c r="N562" i="4"/>
  <c r="Q562" i="4"/>
  <c r="O562" i="4"/>
  <c r="P562" i="4"/>
  <c r="N546" i="4"/>
  <c r="O546" i="4"/>
  <c r="P546" i="4"/>
  <c r="Q546" i="4"/>
  <c r="N538" i="4"/>
  <c r="P538" i="4"/>
  <c r="Q538" i="4"/>
  <c r="O538" i="4"/>
  <c r="N522" i="4"/>
  <c r="O522" i="4"/>
  <c r="P522" i="4"/>
  <c r="Q522" i="4"/>
  <c r="N498" i="4"/>
  <c r="P498" i="4"/>
  <c r="Q498" i="4"/>
  <c r="O498" i="4"/>
  <c r="N450" i="4"/>
  <c r="P450" i="4"/>
  <c r="Q450" i="4"/>
  <c r="O450" i="4"/>
  <c r="N434" i="4"/>
  <c r="P434" i="4"/>
  <c r="Q434" i="4"/>
  <c r="O434" i="4"/>
  <c r="N418" i="4"/>
  <c r="P418" i="4"/>
  <c r="Q418" i="4"/>
  <c r="O418" i="4"/>
  <c r="N402" i="4"/>
  <c r="O402" i="4"/>
  <c r="P402" i="4"/>
  <c r="Q402" i="4"/>
  <c r="N386" i="4"/>
  <c r="O386" i="4"/>
  <c r="P386" i="4"/>
  <c r="Q386" i="4"/>
  <c r="N370" i="4"/>
  <c r="O370" i="4"/>
  <c r="P370" i="4"/>
  <c r="Q370" i="4"/>
  <c r="N354" i="4"/>
  <c r="O354" i="4"/>
  <c r="P354" i="4"/>
  <c r="Q354" i="4"/>
  <c r="N338" i="4"/>
  <c r="O338" i="4"/>
  <c r="P338" i="4"/>
  <c r="Q338" i="4"/>
  <c r="N322" i="4"/>
  <c r="P322" i="4"/>
  <c r="O322" i="4"/>
  <c r="Q322" i="4"/>
  <c r="N306" i="4"/>
  <c r="O306" i="4"/>
  <c r="P306" i="4"/>
  <c r="Q306" i="4"/>
  <c r="N290" i="4"/>
  <c r="O290" i="4"/>
  <c r="P290" i="4"/>
  <c r="Q290" i="4"/>
  <c r="N274" i="4"/>
  <c r="O274" i="4"/>
  <c r="P274" i="4"/>
  <c r="Q274" i="4"/>
  <c r="N258" i="4"/>
  <c r="O258" i="4"/>
  <c r="P258" i="4"/>
  <c r="Q258" i="4"/>
  <c r="N242" i="4"/>
  <c r="O242" i="4"/>
  <c r="P242" i="4"/>
  <c r="Q242" i="4"/>
  <c r="N226" i="4"/>
  <c r="O226" i="4"/>
  <c r="P226" i="4"/>
  <c r="Q226" i="4"/>
  <c r="N210" i="4"/>
  <c r="O210" i="4"/>
  <c r="P210" i="4"/>
  <c r="Q210" i="4"/>
  <c r="N202" i="4"/>
  <c r="O202" i="4"/>
  <c r="P202" i="4"/>
  <c r="Q202" i="4"/>
  <c r="N194" i="4"/>
  <c r="O194" i="4"/>
  <c r="P194" i="4"/>
  <c r="Q194" i="4"/>
  <c r="N178" i="4"/>
  <c r="O178" i="4"/>
  <c r="P178" i="4"/>
  <c r="Q178" i="4"/>
  <c r="N170" i="4"/>
  <c r="O170" i="4"/>
  <c r="P170" i="4"/>
  <c r="Q170" i="4"/>
  <c r="N162" i="4"/>
  <c r="O162" i="4"/>
  <c r="P162" i="4"/>
  <c r="Q162" i="4"/>
  <c r="N154" i="4"/>
  <c r="O154" i="4"/>
  <c r="P154" i="4"/>
  <c r="Q154" i="4"/>
  <c r="N146" i="4"/>
  <c r="O146" i="4"/>
  <c r="P146" i="4"/>
  <c r="Q146" i="4"/>
  <c r="N138" i="4"/>
  <c r="O138" i="4"/>
  <c r="P138" i="4"/>
  <c r="Q138" i="4"/>
  <c r="N130" i="4"/>
  <c r="O130" i="4"/>
  <c r="P130" i="4"/>
  <c r="Q130" i="4"/>
  <c r="N122" i="4"/>
  <c r="O122" i="4"/>
  <c r="P122" i="4"/>
  <c r="Q122" i="4"/>
  <c r="N114" i="4"/>
  <c r="O114" i="4"/>
  <c r="P114" i="4"/>
  <c r="Q114" i="4"/>
  <c r="N106" i="4"/>
  <c r="O106" i="4"/>
  <c r="P106" i="4"/>
  <c r="Q106" i="4"/>
  <c r="N98" i="4"/>
  <c r="O98" i="4"/>
  <c r="P98" i="4"/>
  <c r="Q98" i="4"/>
  <c r="N90" i="4"/>
  <c r="O90" i="4"/>
  <c r="P90" i="4"/>
  <c r="Q90" i="4"/>
  <c r="N82" i="4"/>
  <c r="O82" i="4"/>
  <c r="P82" i="4"/>
  <c r="Q82" i="4"/>
  <c r="N74" i="4"/>
  <c r="O74" i="4"/>
  <c r="P74" i="4"/>
  <c r="Q74" i="4"/>
  <c r="N66" i="4"/>
  <c r="O66" i="4"/>
  <c r="P66" i="4"/>
  <c r="Q66" i="4"/>
  <c r="N58" i="4"/>
  <c r="O58" i="4"/>
  <c r="P58" i="4"/>
  <c r="Q58" i="4"/>
  <c r="N50" i="4"/>
  <c r="O50" i="4"/>
  <c r="P50" i="4"/>
  <c r="Q50" i="4"/>
  <c r="N42" i="4"/>
  <c r="O42" i="4"/>
  <c r="P42" i="4"/>
  <c r="Q42" i="4"/>
  <c r="N34" i="4"/>
  <c r="O34" i="4"/>
  <c r="P34" i="4"/>
  <c r="Q34" i="4"/>
  <c r="N26" i="4"/>
  <c r="O26" i="4"/>
  <c r="P26" i="4"/>
  <c r="Q26" i="4"/>
  <c r="N18" i="4"/>
  <c r="O18" i="4"/>
  <c r="P18" i="4"/>
  <c r="Q18" i="4"/>
  <c r="N10" i="4"/>
  <c r="O10" i="4"/>
  <c r="P10" i="4"/>
  <c r="Q10" i="4"/>
  <c r="N611" i="4"/>
  <c r="O611" i="4"/>
  <c r="P611" i="4"/>
  <c r="Q611" i="4"/>
  <c r="N602" i="4"/>
  <c r="Q602" i="4"/>
  <c r="O602" i="4"/>
  <c r="P602" i="4"/>
  <c r="N578" i="4"/>
  <c r="Q578" i="4"/>
  <c r="O578" i="4"/>
  <c r="P578" i="4"/>
  <c r="N554" i="4"/>
  <c r="Q554" i="4"/>
  <c r="O554" i="4"/>
  <c r="P554" i="4"/>
  <c r="N530" i="4"/>
  <c r="P530" i="4"/>
  <c r="O530" i="4"/>
  <c r="Q530" i="4"/>
  <c r="N514" i="4"/>
  <c r="P514" i="4"/>
  <c r="Q514" i="4"/>
  <c r="O514" i="4"/>
  <c r="N506" i="4"/>
  <c r="Q506" i="4"/>
  <c r="O506" i="4"/>
  <c r="P506" i="4"/>
  <c r="N490" i="4"/>
  <c r="O490" i="4"/>
  <c r="Q490" i="4"/>
  <c r="P490" i="4"/>
  <c r="N482" i="4"/>
  <c r="P482" i="4"/>
  <c r="Q482" i="4"/>
  <c r="O482" i="4"/>
  <c r="N474" i="4"/>
  <c r="O474" i="4"/>
  <c r="Q474" i="4"/>
  <c r="P474" i="4"/>
  <c r="N466" i="4"/>
  <c r="O466" i="4"/>
  <c r="Q466" i="4"/>
  <c r="P466" i="4"/>
  <c r="N458" i="4"/>
  <c r="O458" i="4"/>
  <c r="Q458" i="4"/>
  <c r="P458" i="4"/>
  <c r="N442" i="4"/>
  <c r="P442" i="4"/>
  <c r="O442" i="4"/>
  <c r="Q442" i="4"/>
  <c r="N426" i="4"/>
  <c r="P426" i="4"/>
  <c r="O426" i="4"/>
  <c r="Q426" i="4"/>
  <c r="N410" i="4"/>
  <c r="O410" i="4"/>
  <c r="P410" i="4"/>
  <c r="Q410" i="4"/>
  <c r="N394" i="4"/>
  <c r="O394" i="4"/>
  <c r="P394" i="4"/>
  <c r="Q394" i="4"/>
  <c r="N378" i="4"/>
  <c r="O378" i="4"/>
  <c r="P378" i="4"/>
  <c r="Q378" i="4"/>
  <c r="N362" i="4"/>
  <c r="O362" i="4"/>
  <c r="P362" i="4"/>
  <c r="Q362" i="4"/>
  <c r="N346" i="4"/>
  <c r="O346" i="4"/>
  <c r="P346" i="4"/>
  <c r="Q346" i="4"/>
  <c r="N330" i="4"/>
  <c r="O330" i="4"/>
  <c r="P330" i="4"/>
  <c r="Q330" i="4"/>
  <c r="N314" i="4"/>
  <c r="P314" i="4"/>
  <c r="O314" i="4"/>
  <c r="Q314" i="4"/>
  <c r="N298" i="4"/>
  <c r="O298" i="4"/>
  <c r="P298" i="4"/>
  <c r="Q298" i="4"/>
  <c r="P282" i="4"/>
  <c r="Q282" i="4"/>
  <c r="N282" i="4"/>
  <c r="O282" i="4"/>
  <c r="N266" i="4"/>
  <c r="O266" i="4"/>
  <c r="P266" i="4"/>
  <c r="Q266" i="4"/>
  <c r="N250" i="4"/>
  <c r="O250" i="4"/>
  <c r="P250" i="4"/>
  <c r="Q250" i="4"/>
  <c r="N234" i="4"/>
  <c r="O234" i="4"/>
  <c r="P234" i="4"/>
  <c r="Q234" i="4"/>
  <c r="P218" i="4"/>
  <c r="Q218" i="4"/>
  <c r="N218" i="4"/>
  <c r="O218" i="4"/>
  <c r="N186" i="4"/>
  <c r="O186" i="4"/>
  <c r="P186" i="4"/>
  <c r="Q186" i="4"/>
  <c r="P593" i="4"/>
  <c r="O593" i="4"/>
  <c r="N593" i="4"/>
  <c r="Q593" i="4"/>
  <c r="O545" i="4"/>
  <c r="P545" i="4"/>
  <c r="Q545" i="4"/>
  <c r="N545" i="4"/>
  <c r="O529" i="4"/>
  <c r="P529" i="4"/>
  <c r="Q529" i="4"/>
  <c r="N529" i="4"/>
  <c r="O513" i="4"/>
  <c r="P513" i="4"/>
  <c r="Q513" i="4"/>
  <c r="N513" i="4"/>
  <c r="O497" i="4"/>
  <c r="P497" i="4"/>
  <c r="Q497" i="4"/>
  <c r="N497" i="4"/>
  <c r="O481" i="4"/>
  <c r="P481" i="4"/>
  <c r="Q481" i="4"/>
  <c r="N481" i="4"/>
  <c r="O465" i="4"/>
  <c r="P465" i="4"/>
  <c r="Q465" i="4"/>
  <c r="N465" i="4"/>
  <c r="O449" i="4"/>
  <c r="P449" i="4"/>
  <c r="Q449" i="4"/>
  <c r="N449" i="4"/>
  <c r="O433" i="4"/>
  <c r="P433" i="4"/>
  <c r="Q433" i="4"/>
  <c r="N433" i="4"/>
  <c r="O417" i="4"/>
  <c r="P417" i="4"/>
  <c r="Q417" i="4"/>
  <c r="N417" i="4"/>
  <c r="O401" i="4"/>
  <c r="P401" i="4"/>
  <c r="Q401" i="4"/>
  <c r="N401" i="4"/>
  <c r="O385" i="4"/>
  <c r="P385" i="4"/>
  <c r="Q385" i="4"/>
  <c r="N385" i="4"/>
  <c r="O361" i="4"/>
  <c r="P361" i="4"/>
  <c r="Q361" i="4"/>
  <c r="N361" i="4"/>
  <c r="O345" i="4"/>
  <c r="P345" i="4"/>
  <c r="Q345" i="4"/>
  <c r="N345" i="4"/>
  <c r="N329" i="4"/>
  <c r="P329" i="4"/>
  <c r="Q329" i="4"/>
  <c r="O329" i="4"/>
  <c r="N313" i="4"/>
  <c r="O313" i="4"/>
  <c r="P313" i="4"/>
  <c r="Q313" i="4"/>
  <c r="N297" i="4"/>
  <c r="O297" i="4"/>
  <c r="P297" i="4"/>
  <c r="Q297" i="4"/>
  <c r="N281" i="4"/>
  <c r="P281" i="4"/>
  <c r="Q281" i="4"/>
  <c r="O281" i="4"/>
  <c r="N265" i="4"/>
  <c r="P265" i="4"/>
  <c r="Q265" i="4"/>
  <c r="O265" i="4"/>
  <c r="N249" i="4"/>
  <c r="O249" i="4"/>
  <c r="P249" i="4"/>
  <c r="Q249" i="4"/>
  <c r="N225" i="4"/>
  <c r="O225" i="4"/>
  <c r="P225" i="4"/>
  <c r="Q225" i="4"/>
  <c r="N201" i="4"/>
  <c r="O201" i="4"/>
  <c r="P201" i="4"/>
  <c r="Q201" i="4"/>
  <c r="N185" i="4"/>
  <c r="O185" i="4"/>
  <c r="P185" i="4"/>
  <c r="Q185" i="4"/>
  <c r="N161" i="4"/>
  <c r="O161" i="4"/>
  <c r="P161" i="4"/>
  <c r="Q161" i="4"/>
  <c r="N137" i="4"/>
  <c r="O137" i="4"/>
  <c r="P137" i="4"/>
  <c r="Q137" i="4"/>
  <c r="N121" i="4"/>
  <c r="O121" i="4"/>
  <c r="P121" i="4"/>
  <c r="Q121" i="4"/>
  <c r="N97" i="4"/>
  <c r="O97" i="4"/>
  <c r="P97" i="4"/>
  <c r="Q97" i="4"/>
  <c r="N81" i="4"/>
  <c r="O81" i="4"/>
  <c r="P81" i="4"/>
  <c r="Q81" i="4"/>
  <c r="N73" i="4"/>
  <c r="O73" i="4"/>
  <c r="P73" i="4"/>
  <c r="Q73" i="4"/>
  <c r="N65" i="4"/>
  <c r="O65" i="4"/>
  <c r="P65" i="4"/>
  <c r="Q65" i="4"/>
  <c r="N49" i="4"/>
  <c r="O49" i="4"/>
  <c r="P49" i="4"/>
  <c r="Q49" i="4"/>
  <c r="N41" i="4"/>
  <c r="O41" i="4"/>
  <c r="P41" i="4"/>
  <c r="Q41" i="4"/>
  <c r="N33" i="4"/>
  <c r="O33" i="4"/>
  <c r="P33" i="4"/>
  <c r="Q33" i="4"/>
  <c r="N25" i="4"/>
  <c r="O25" i="4"/>
  <c r="P25" i="4"/>
  <c r="Q25" i="4"/>
  <c r="N17" i="4"/>
  <c r="O17" i="4"/>
  <c r="P17" i="4"/>
  <c r="Q17" i="4"/>
  <c r="N9" i="4"/>
  <c r="O9" i="4"/>
  <c r="P9" i="4"/>
  <c r="Q9" i="4"/>
  <c r="Q619" i="4"/>
  <c r="P619" i="4"/>
  <c r="N619" i="4"/>
  <c r="O619" i="4"/>
  <c r="N585" i="4"/>
  <c r="O585" i="4"/>
  <c r="P585" i="4"/>
  <c r="Q585" i="4"/>
  <c r="O553" i="4"/>
  <c r="N553" i="4"/>
  <c r="Q553" i="4"/>
  <c r="P553" i="4"/>
  <c r="O537" i="4"/>
  <c r="P537" i="4"/>
  <c r="Q537" i="4"/>
  <c r="N537" i="4"/>
  <c r="O521" i="4"/>
  <c r="P521" i="4"/>
  <c r="Q521" i="4"/>
  <c r="N521" i="4"/>
  <c r="O505" i="4"/>
  <c r="P505" i="4"/>
  <c r="Q505" i="4"/>
  <c r="N505" i="4"/>
  <c r="O489" i="4"/>
  <c r="P489" i="4"/>
  <c r="Q489" i="4"/>
  <c r="N489" i="4"/>
  <c r="O473" i="4"/>
  <c r="P473" i="4"/>
  <c r="Q473" i="4"/>
  <c r="N473" i="4"/>
  <c r="O457" i="4"/>
  <c r="P457" i="4"/>
  <c r="Q457" i="4"/>
  <c r="N457" i="4"/>
  <c r="O441" i="4"/>
  <c r="P441" i="4"/>
  <c r="Q441" i="4"/>
  <c r="N441" i="4"/>
  <c r="O425" i="4"/>
  <c r="P425" i="4"/>
  <c r="Q425" i="4"/>
  <c r="N425" i="4"/>
  <c r="O409" i="4"/>
  <c r="P409" i="4"/>
  <c r="Q409" i="4"/>
  <c r="N409" i="4"/>
  <c r="O393" i="4"/>
  <c r="P393" i="4"/>
  <c r="Q393" i="4"/>
  <c r="N393" i="4"/>
  <c r="O377" i="4"/>
  <c r="P377" i="4"/>
  <c r="Q377" i="4"/>
  <c r="N377" i="4"/>
  <c r="O369" i="4"/>
  <c r="P369" i="4"/>
  <c r="Q369" i="4"/>
  <c r="N369" i="4"/>
  <c r="O353" i="4"/>
  <c r="P353" i="4"/>
  <c r="Q353" i="4"/>
  <c r="N353" i="4"/>
  <c r="N337" i="4"/>
  <c r="O337" i="4"/>
  <c r="P337" i="4"/>
  <c r="Q337" i="4"/>
  <c r="N321" i="4"/>
  <c r="O321" i="4"/>
  <c r="P321" i="4"/>
  <c r="Q321" i="4"/>
  <c r="N305" i="4"/>
  <c r="Q305" i="4"/>
  <c r="O305" i="4"/>
  <c r="P305" i="4"/>
  <c r="N289" i="4"/>
  <c r="O289" i="4"/>
  <c r="P289" i="4"/>
  <c r="Q289" i="4"/>
  <c r="N273" i="4"/>
  <c r="O273" i="4"/>
  <c r="P273" i="4"/>
  <c r="Q273" i="4"/>
  <c r="N257" i="4"/>
  <c r="O257" i="4"/>
  <c r="P257" i="4"/>
  <c r="Q257" i="4"/>
  <c r="N241" i="4"/>
  <c r="O241" i="4"/>
  <c r="P241" i="4"/>
  <c r="Q241" i="4"/>
  <c r="N233" i="4"/>
  <c r="O233" i="4"/>
  <c r="P233" i="4"/>
  <c r="Q233" i="4"/>
  <c r="N217" i="4"/>
  <c r="O217" i="4"/>
  <c r="P217" i="4"/>
  <c r="Q217" i="4"/>
  <c r="N209" i="4"/>
  <c r="O209" i="4"/>
  <c r="P209" i="4"/>
  <c r="Q209" i="4"/>
  <c r="N193" i="4"/>
  <c r="O193" i="4"/>
  <c r="P193" i="4"/>
  <c r="Q193" i="4"/>
  <c r="N177" i="4"/>
  <c r="O177" i="4"/>
  <c r="P177" i="4"/>
  <c r="Q177" i="4"/>
  <c r="N169" i="4"/>
  <c r="O169" i="4"/>
  <c r="P169" i="4"/>
  <c r="Q169" i="4"/>
  <c r="N153" i="4"/>
  <c r="O153" i="4"/>
  <c r="P153" i="4"/>
  <c r="Q153" i="4"/>
  <c r="N145" i="4"/>
  <c r="O145" i="4"/>
  <c r="P145" i="4"/>
  <c r="Q145" i="4"/>
  <c r="N129" i="4"/>
  <c r="O129" i="4"/>
  <c r="P129" i="4"/>
  <c r="Q129" i="4"/>
  <c r="N113" i="4"/>
  <c r="O113" i="4"/>
  <c r="P113" i="4"/>
  <c r="Q113" i="4"/>
  <c r="N105" i="4"/>
  <c r="O105" i="4"/>
  <c r="P105" i="4"/>
  <c r="Q105" i="4"/>
  <c r="N89" i="4"/>
  <c r="O89" i="4"/>
  <c r="P89" i="4"/>
  <c r="Q89" i="4"/>
  <c r="N57" i="4"/>
  <c r="O57" i="4"/>
  <c r="P57" i="4"/>
  <c r="Q57" i="4"/>
  <c r="P609" i="4"/>
  <c r="Q609" i="4"/>
  <c r="O609" i="4"/>
  <c r="N609" i="4"/>
  <c r="O616" i="4"/>
  <c r="N616" i="4"/>
  <c r="P616" i="4"/>
  <c r="Q616" i="4"/>
  <c r="O600" i="4"/>
  <c r="P600" i="4"/>
  <c r="N600" i="4"/>
  <c r="Q600" i="4"/>
  <c r="N584" i="4"/>
  <c r="P584" i="4"/>
  <c r="O584" i="4"/>
  <c r="Q584" i="4"/>
  <c r="O568" i="4"/>
  <c r="P568" i="4"/>
  <c r="N568" i="4"/>
  <c r="Q568" i="4"/>
  <c r="N552" i="4"/>
  <c r="P552" i="4"/>
  <c r="O552" i="4"/>
  <c r="Q552" i="4"/>
  <c r="O536" i="4"/>
  <c r="N536" i="4"/>
  <c r="Q536" i="4"/>
  <c r="P536" i="4"/>
  <c r="O520" i="4"/>
  <c r="Q520" i="4"/>
  <c r="N520" i="4"/>
  <c r="P520" i="4"/>
  <c r="P496" i="4"/>
  <c r="Q496" i="4"/>
  <c r="N496" i="4"/>
  <c r="O496" i="4"/>
  <c r="N488" i="4"/>
  <c r="O488" i="4"/>
  <c r="Q488" i="4"/>
  <c r="P488" i="4"/>
  <c r="P480" i="4"/>
  <c r="Q480" i="4"/>
  <c r="N480" i="4"/>
  <c r="O480" i="4"/>
  <c r="P464" i="4"/>
  <c r="Q464" i="4"/>
  <c r="N464" i="4"/>
  <c r="O464" i="4"/>
  <c r="N456" i="4"/>
  <c r="O456" i="4"/>
  <c r="P456" i="4"/>
  <c r="Q456" i="4"/>
  <c r="O440" i="4"/>
  <c r="N440" i="4"/>
  <c r="P440" i="4"/>
  <c r="Q440" i="4"/>
  <c r="Q424" i="4"/>
  <c r="N424" i="4"/>
  <c r="O424" i="4"/>
  <c r="P424" i="4"/>
  <c r="Q408" i="4"/>
  <c r="N408" i="4"/>
  <c r="O408" i="4"/>
  <c r="P408" i="4"/>
  <c r="N392" i="4"/>
  <c r="O392" i="4"/>
  <c r="Q392" i="4"/>
  <c r="P392" i="4"/>
  <c r="N376" i="4"/>
  <c r="O376" i="4"/>
  <c r="P376" i="4"/>
  <c r="Q376" i="4"/>
  <c r="N352" i="4"/>
  <c r="O352" i="4"/>
  <c r="P352" i="4"/>
  <c r="Q352" i="4"/>
  <c r="N336" i="4"/>
  <c r="O336" i="4"/>
  <c r="P336" i="4"/>
  <c r="Q336" i="4"/>
  <c r="N320" i="4"/>
  <c r="O320" i="4"/>
  <c r="P320" i="4"/>
  <c r="Q320" i="4"/>
  <c r="N304" i="4"/>
  <c r="O304" i="4"/>
  <c r="P304" i="4"/>
  <c r="Q304" i="4"/>
  <c r="N288" i="4"/>
  <c r="O288" i="4"/>
  <c r="P288" i="4"/>
  <c r="Q288" i="4"/>
  <c r="N272" i="4"/>
  <c r="O272" i="4"/>
  <c r="P272" i="4"/>
  <c r="Q272" i="4"/>
  <c r="N256" i="4"/>
  <c r="O256" i="4"/>
  <c r="P256" i="4"/>
  <c r="Q256" i="4"/>
  <c r="N240" i="4"/>
  <c r="O240" i="4"/>
  <c r="P240" i="4"/>
  <c r="Q240" i="4"/>
  <c r="N224" i="4"/>
  <c r="O224" i="4"/>
  <c r="P224" i="4"/>
  <c r="Q224" i="4"/>
  <c r="N208" i="4"/>
  <c r="O208" i="4"/>
  <c r="P208" i="4"/>
  <c r="Q208" i="4"/>
  <c r="N192" i="4"/>
  <c r="O192" i="4"/>
  <c r="P192" i="4"/>
  <c r="Q192" i="4"/>
  <c r="N176" i="4"/>
  <c r="O176" i="4"/>
  <c r="P176" i="4"/>
  <c r="Q176" i="4"/>
  <c r="N160" i="4"/>
  <c r="O160" i="4"/>
  <c r="P160" i="4"/>
  <c r="Q160" i="4"/>
  <c r="N144" i="4"/>
  <c r="O144" i="4"/>
  <c r="P144" i="4"/>
  <c r="Q144" i="4"/>
  <c r="N136" i="4"/>
  <c r="O136" i="4"/>
  <c r="P136" i="4"/>
  <c r="Q136" i="4"/>
  <c r="N120" i="4"/>
  <c r="O120" i="4"/>
  <c r="P120" i="4"/>
  <c r="Q120" i="4"/>
  <c r="N112" i="4"/>
  <c r="O112" i="4"/>
  <c r="P112" i="4"/>
  <c r="Q112" i="4"/>
  <c r="N104" i="4"/>
  <c r="O104" i="4"/>
  <c r="P104" i="4"/>
  <c r="Q104" i="4"/>
  <c r="N96" i="4"/>
  <c r="O96" i="4"/>
  <c r="P96" i="4"/>
  <c r="Q96" i="4"/>
  <c r="N88" i="4"/>
  <c r="O88" i="4"/>
  <c r="P88" i="4"/>
  <c r="Q88" i="4"/>
  <c r="N80" i="4"/>
  <c r="O80" i="4"/>
  <c r="P80" i="4"/>
  <c r="Q80" i="4"/>
  <c r="N72" i="4"/>
  <c r="O72" i="4"/>
  <c r="P72" i="4"/>
  <c r="Q72" i="4"/>
  <c r="N64" i="4"/>
  <c r="O64" i="4"/>
  <c r="P64" i="4"/>
  <c r="Q64" i="4"/>
  <c r="N56" i="4"/>
  <c r="O56" i="4"/>
  <c r="P56" i="4"/>
  <c r="Q56" i="4"/>
  <c r="N48" i="4"/>
  <c r="O48" i="4"/>
  <c r="P48" i="4"/>
  <c r="Q48" i="4"/>
  <c r="N40" i="4"/>
  <c r="O40" i="4"/>
  <c r="P40" i="4"/>
  <c r="Q40" i="4"/>
  <c r="N32" i="4"/>
  <c r="O32" i="4"/>
  <c r="P32" i="4"/>
  <c r="Q32" i="4"/>
  <c r="N24" i="4"/>
  <c r="O24" i="4"/>
  <c r="P24" i="4"/>
  <c r="Q24" i="4"/>
  <c r="N16" i="4"/>
  <c r="O16" i="4"/>
  <c r="P16" i="4"/>
  <c r="Q16" i="4"/>
  <c r="N8" i="4"/>
  <c r="O8" i="4"/>
  <c r="P8" i="4"/>
  <c r="Q8" i="4"/>
  <c r="O573" i="4"/>
  <c r="P573" i="4"/>
  <c r="Q573" i="4"/>
  <c r="N573" i="4"/>
  <c r="N617" i="4"/>
  <c r="P617" i="4"/>
  <c r="O617" i="4"/>
  <c r="Q617" i="4"/>
  <c r="P569" i="4"/>
  <c r="O569" i="4"/>
  <c r="Q569" i="4"/>
  <c r="N569" i="4"/>
  <c r="N608" i="4"/>
  <c r="P608" i="4"/>
  <c r="O608" i="4"/>
  <c r="Q608" i="4"/>
  <c r="N592" i="4"/>
  <c r="O592" i="4"/>
  <c r="P592" i="4"/>
  <c r="Q592" i="4"/>
  <c r="N576" i="4"/>
  <c r="P576" i="4"/>
  <c r="O576" i="4"/>
  <c r="Q576" i="4"/>
  <c r="O560" i="4"/>
  <c r="P560" i="4"/>
  <c r="N560" i="4"/>
  <c r="Q560" i="4"/>
  <c r="P544" i="4"/>
  <c r="Q544" i="4"/>
  <c r="N544" i="4"/>
  <c r="O544" i="4"/>
  <c r="P528" i="4"/>
  <c r="Q528" i="4"/>
  <c r="N528" i="4"/>
  <c r="O528" i="4"/>
  <c r="P512" i="4"/>
  <c r="Q512" i="4"/>
  <c r="N512" i="4"/>
  <c r="O512" i="4"/>
  <c r="Q504" i="4"/>
  <c r="O504" i="4"/>
  <c r="P504" i="4"/>
  <c r="N504" i="4"/>
  <c r="Q472" i="4"/>
  <c r="N472" i="4"/>
  <c r="O472" i="4"/>
  <c r="P472" i="4"/>
  <c r="O448" i="4"/>
  <c r="P448" i="4"/>
  <c r="Q448" i="4"/>
  <c r="N448" i="4"/>
  <c r="P432" i="4"/>
  <c r="Q432" i="4"/>
  <c r="N432" i="4"/>
  <c r="O432" i="4"/>
  <c r="P416" i="4"/>
  <c r="Q416" i="4"/>
  <c r="N416" i="4"/>
  <c r="O416" i="4"/>
  <c r="P400" i="4"/>
  <c r="Q400" i="4"/>
  <c r="N400" i="4"/>
  <c r="O400" i="4"/>
  <c r="N384" i="4"/>
  <c r="O384" i="4"/>
  <c r="P384" i="4"/>
  <c r="Q384" i="4"/>
  <c r="P368" i="4"/>
  <c r="Q368" i="4"/>
  <c r="N368" i="4"/>
  <c r="O368" i="4"/>
  <c r="N360" i="4"/>
  <c r="O360" i="4"/>
  <c r="Q360" i="4"/>
  <c r="P360" i="4"/>
  <c r="Q344" i="4"/>
  <c r="N344" i="4"/>
  <c r="O344" i="4"/>
  <c r="P344" i="4"/>
  <c r="N328" i="4"/>
  <c r="O328" i="4"/>
  <c r="P328" i="4"/>
  <c r="Q328" i="4"/>
  <c r="N312" i="4"/>
  <c r="O312" i="4"/>
  <c r="P312" i="4"/>
  <c r="Q312" i="4"/>
  <c r="N296" i="4"/>
  <c r="O296" i="4"/>
  <c r="P296" i="4"/>
  <c r="Q296" i="4"/>
  <c r="N280" i="4"/>
  <c r="O280" i="4"/>
  <c r="P280" i="4"/>
  <c r="Q280" i="4"/>
  <c r="N264" i="4"/>
  <c r="O264" i="4"/>
  <c r="P264" i="4"/>
  <c r="Q264" i="4"/>
  <c r="N248" i="4"/>
  <c r="O248" i="4"/>
  <c r="P248" i="4"/>
  <c r="Q248" i="4"/>
  <c r="N232" i="4"/>
  <c r="O232" i="4"/>
  <c r="P232" i="4"/>
  <c r="Q232" i="4"/>
  <c r="N216" i="4"/>
  <c r="O216" i="4"/>
  <c r="P216" i="4"/>
  <c r="Q216" i="4"/>
  <c r="N200" i="4"/>
  <c r="O200" i="4"/>
  <c r="P200" i="4"/>
  <c r="Q200" i="4"/>
  <c r="N184" i="4"/>
  <c r="O184" i="4"/>
  <c r="P184" i="4"/>
  <c r="Q184" i="4"/>
  <c r="N168" i="4"/>
  <c r="O168" i="4"/>
  <c r="P168" i="4"/>
  <c r="Q168" i="4"/>
  <c r="N152" i="4"/>
  <c r="O152" i="4"/>
  <c r="P152" i="4"/>
  <c r="Q152" i="4"/>
  <c r="N128" i="4"/>
  <c r="O128" i="4"/>
  <c r="P128" i="4"/>
  <c r="Q128" i="4"/>
  <c r="Q557" i="4"/>
  <c r="N557" i="4"/>
  <c r="P557" i="4"/>
  <c r="O557" i="4"/>
  <c r="Q601" i="4"/>
  <c r="N601" i="4"/>
  <c r="O601" i="4"/>
  <c r="P601" i="4"/>
  <c r="N561" i="4"/>
  <c r="O561" i="4"/>
  <c r="P561" i="4"/>
  <c r="Q561" i="4"/>
  <c r="O607" i="4"/>
  <c r="N607" i="4"/>
  <c r="Q607" i="4"/>
  <c r="P607" i="4"/>
  <c r="N591" i="4"/>
  <c r="Q591" i="4"/>
  <c r="O591" i="4"/>
  <c r="P591" i="4"/>
  <c r="P575" i="4"/>
  <c r="Q575" i="4"/>
  <c r="N575" i="4"/>
  <c r="O575" i="4"/>
  <c r="N559" i="4"/>
  <c r="O559" i="4"/>
  <c r="P559" i="4"/>
  <c r="Q559" i="4"/>
  <c r="P551" i="4"/>
  <c r="Q551" i="4"/>
  <c r="O551" i="4"/>
  <c r="N551" i="4"/>
  <c r="N535" i="4"/>
  <c r="O535" i="4"/>
  <c r="P535" i="4"/>
  <c r="Q535" i="4"/>
  <c r="P519" i="4"/>
  <c r="N519" i="4"/>
  <c r="O519" i="4"/>
  <c r="Q519" i="4"/>
  <c r="N503" i="4"/>
  <c r="P503" i="4"/>
  <c r="O503" i="4"/>
  <c r="Q503" i="4"/>
  <c r="N487" i="4"/>
  <c r="O487" i="4"/>
  <c r="Q487" i="4"/>
  <c r="P487" i="4"/>
  <c r="N439" i="4"/>
  <c r="P439" i="4"/>
  <c r="O439" i="4"/>
  <c r="Q439" i="4"/>
  <c r="N423" i="4"/>
  <c r="O423" i="4"/>
  <c r="P423" i="4"/>
  <c r="Q423" i="4"/>
  <c r="P407" i="4"/>
  <c r="Q407" i="4"/>
  <c r="N407" i="4"/>
  <c r="O407" i="4"/>
  <c r="N391" i="4"/>
  <c r="O391" i="4"/>
  <c r="P391" i="4"/>
  <c r="Q391" i="4"/>
  <c r="P375" i="4"/>
  <c r="Q375" i="4"/>
  <c r="O375" i="4"/>
  <c r="N375" i="4"/>
  <c r="N359" i="4"/>
  <c r="O359" i="4"/>
  <c r="P359" i="4"/>
  <c r="Q359" i="4"/>
  <c r="N335" i="4"/>
  <c r="O335" i="4"/>
  <c r="P335" i="4"/>
  <c r="Q335" i="4"/>
  <c r="N319" i="4"/>
  <c r="O319" i="4"/>
  <c r="P319" i="4"/>
  <c r="Q319" i="4"/>
  <c r="N303" i="4"/>
  <c r="O303" i="4"/>
  <c r="Q303" i="4"/>
  <c r="P303" i="4"/>
  <c r="Q287" i="4"/>
  <c r="N287" i="4"/>
  <c r="O287" i="4"/>
  <c r="P287" i="4"/>
  <c r="N271" i="4"/>
  <c r="O271" i="4"/>
  <c r="P271" i="4"/>
  <c r="Q271" i="4"/>
  <c r="N255" i="4"/>
  <c r="O255" i="4"/>
  <c r="P255" i="4"/>
  <c r="Q255" i="4"/>
  <c r="N239" i="4"/>
  <c r="O239" i="4"/>
  <c r="P239" i="4"/>
  <c r="Q239" i="4"/>
  <c r="Q223" i="4"/>
  <c r="N223" i="4"/>
  <c r="O223" i="4"/>
  <c r="P223" i="4"/>
  <c r="N207" i="4"/>
  <c r="O207" i="4"/>
  <c r="P207" i="4"/>
  <c r="Q207" i="4"/>
  <c r="N191" i="4"/>
  <c r="O191" i="4"/>
  <c r="P191" i="4"/>
  <c r="Q191" i="4"/>
  <c r="P175" i="4"/>
  <c r="Q175" i="4"/>
  <c r="N175" i="4"/>
  <c r="O175" i="4"/>
  <c r="N159" i="4"/>
  <c r="O159" i="4"/>
  <c r="P159" i="4"/>
  <c r="Q159" i="4"/>
  <c r="Q151" i="4"/>
  <c r="N151" i="4"/>
  <c r="O151" i="4"/>
  <c r="P151" i="4"/>
  <c r="N143" i="4"/>
  <c r="O143" i="4"/>
  <c r="P143" i="4"/>
  <c r="Q143" i="4"/>
  <c r="N127" i="4"/>
  <c r="O127" i="4"/>
  <c r="P127" i="4"/>
  <c r="Q127" i="4"/>
  <c r="O119" i="4"/>
  <c r="P119" i="4"/>
  <c r="N119" i="4"/>
  <c r="Q119" i="4"/>
  <c r="O111" i="4"/>
  <c r="N111" i="4"/>
  <c r="P111" i="4"/>
  <c r="Q111" i="4"/>
  <c r="O103" i="4"/>
  <c r="N103" i="4"/>
  <c r="P103" i="4"/>
  <c r="Q103" i="4"/>
  <c r="O95" i="4"/>
  <c r="Q95" i="4"/>
  <c r="N95" i="4"/>
  <c r="P95" i="4"/>
  <c r="O87" i="4"/>
  <c r="Q87" i="4"/>
  <c r="N87" i="4"/>
  <c r="P87" i="4"/>
  <c r="O79" i="4"/>
  <c r="Q79" i="4"/>
  <c r="N79" i="4"/>
  <c r="P79" i="4"/>
  <c r="O71" i="4"/>
  <c r="Q71" i="4"/>
  <c r="N71" i="4"/>
  <c r="P71" i="4"/>
  <c r="O63" i="4"/>
  <c r="Q63" i="4"/>
  <c r="N63" i="4"/>
  <c r="P63" i="4"/>
  <c r="O55" i="4"/>
  <c r="Q55" i="4"/>
  <c r="N55" i="4"/>
  <c r="P55" i="4"/>
  <c r="O47" i="4"/>
  <c r="Q47" i="4"/>
  <c r="N47" i="4"/>
  <c r="P47" i="4"/>
  <c r="O39" i="4"/>
  <c r="Q39" i="4"/>
  <c r="N39" i="4"/>
  <c r="P39" i="4"/>
  <c r="O31" i="4"/>
  <c r="Q31" i="4"/>
  <c r="P31" i="4"/>
  <c r="N31" i="4"/>
  <c r="O23" i="4"/>
  <c r="Q23" i="4"/>
  <c r="N23" i="4"/>
  <c r="P23" i="4"/>
  <c r="O15" i="4"/>
  <c r="Q15" i="4"/>
  <c r="N15" i="4"/>
  <c r="P15" i="4"/>
  <c r="O7" i="4"/>
  <c r="Q7" i="4"/>
  <c r="N7" i="4"/>
  <c r="P7" i="4"/>
  <c r="N565" i="4"/>
  <c r="O565" i="4"/>
  <c r="Q565" i="4"/>
  <c r="P565" i="4"/>
  <c r="O603" i="4"/>
  <c r="P603" i="4"/>
  <c r="N603" i="4"/>
  <c r="Q603" i="4"/>
  <c r="N577" i="4"/>
  <c r="O577" i="4"/>
  <c r="P577" i="4"/>
  <c r="Q577" i="4"/>
  <c r="N615" i="4"/>
  <c r="P615" i="4"/>
  <c r="Q615" i="4"/>
  <c r="O615" i="4"/>
  <c r="N599" i="4"/>
  <c r="Q599" i="4"/>
  <c r="P599" i="4"/>
  <c r="O599" i="4"/>
  <c r="N583" i="4"/>
  <c r="P583" i="4"/>
  <c r="O583" i="4"/>
  <c r="Q583" i="4"/>
  <c r="N567" i="4"/>
  <c r="O567" i="4"/>
  <c r="Q567" i="4"/>
  <c r="P567" i="4"/>
  <c r="N543" i="4"/>
  <c r="P543" i="4"/>
  <c r="O543" i="4"/>
  <c r="Q543" i="4"/>
  <c r="N527" i="4"/>
  <c r="O527" i="4"/>
  <c r="P527" i="4"/>
  <c r="Q527" i="4"/>
  <c r="N511" i="4"/>
  <c r="O511" i="4"/>
  <c r="Q511" i="4"/>
  <c r="P511" i="4"/>
  <c r="N495" i="4"/>
  <c r="O495" i="4"/>
  <c r="Q495" i="4"/>
  <c r="P495" i="4"/>
  <c r="N479" i="4"/>
  <c r="O479" i="4"/>
  <c r="Q479" i="4"/>
  <c r="P479" i="4"/>
  <c r="Q471" i="4"/>
  <c r="N471" i="4"/>
  <c r="O471" i="4"/>
  <c r="P471" i="4"/>
  <c r="N463" i="4"/>
  <c r="O463" i="4"/>
  <c r="Q463" i="4"/>
  <c r="P463" i="4"/>
  <c r="Q455" i="4"/>
  <c r="N455" i="4"/>
  <c r="P455" i="4"/>
  <c r="O455" i="4"/>
  <c r="N447" i="4"/>
  <c r="P447" i="4"/>
  <c r="O447" i="4"/>
  <c r="Q447" i="4"/>
  <c r="O431" i="4"/>
  <c r="P431" i="4"/>
  <c r="Q431" i="4"/>
  <c r="N431" i="4"/>
  <c r="N415" i="4"/>
  <c r="P415" i="4"/>
  <c r="O415" i="4"/>
  <c r="Q415" i="4"/>
  <c r="N399" i="4"/>
  <c r="O399" i="4"/>
  <c r="Q399" i="4"/>
  <c r="P399" i="4"/>
  <c r="Q383" i="4"/>
  <c r="N383" i="4"/>
  <c r="O383" i="4"/>
  <c r="P383" i="4"/>
  <c r="N367" i="4"/>
  <c r="O367" i="4"/>
  <c r="Q367" i="4"/>
  <c r="P367" i="4"/>
  <c r="N351" i="4"/>
  <c r="O351" i="4"/>
  <c r="P351" i="4"/>
  <c r="Q351" i="4"/>
  <c r="P343" i="4"/>
  <c r="Q343" i="4"/>
  <c r="N343" i="4"/>
  <c r="O343" i="4"/>
  <c r="N327" i="4"/>
  <c r="O327" i="4"/>
  <c r="P327" i="4"/>
  <c r="Q327" i="4"/>
  <c r="O311" i="4"/>
  <c r="P311" i="4"/>
  <c r="Q311" i="4"/>
  <c r="N311" i="4"/>
  <c r="N295" i="4"/>
  <c r="O295" i="4"/>
  <c r="P295" i="4"/>
  <c r="Q295" i="4"/>
  <c r="N279" i="4"/>
  <c r="O279" i="4"/>
  <c r="P279" i="4"/>
  <c r="Q279" i="4"/>
  <c r="Q263" i="4"/>
  <c r="N263" i="4"/>
  <c r="O263" i="4"/>
  <c r="P263" i="4"/>
  <c r="O247" i="4"/>
  <c r="P247" i="4"/>
  <c r="Q247" i="4"/>
  <c r="N247" i="4"/>
  <c r="N231" i="4"/>
  <c r="O231" i="4"/>
  <c r="P231" i="4"/>
  <c r="Q231" i="4"/>
  <c r="N215" i="4"/>
  <c r="O215" i="4"/>
  <c r="P215" i="4"/>
  <c r="Q215" i="4"/>
  <c r="P199" i="4"/>
  <c r="Q199" i="4"/>
  <c r="N199" i="4"/>
  <c r="O199" i="4"/>
  <c r="N183" i="4"/>
  <c r="O183" i="4"/>
  <c r="P183" i="4"/>
  <c r="Q183" i="4"/>
  <c r="N167" i="4"/>
  <c r="O167" i="4"/>
  <c r="P167" i="4"/>
  <c r="Q167" i="4"/>
  <c r="O135" i="4"/>
  <c r="P135" i="4"/>
  <c r="Q135" i="4"/>
  <c r="N135" i="4"/>
  <c r="N589" i="4"/>
  <c r="O589" i="4"/>
  <c r="P589" i="4"/>
  <c r="Q589" i="4"/>
  <c r="O604" i="4"/>
  <c r="N604" i="4"/>
  <c r="P604" i="4"/>
  <c r="Q604" i="4"/>
  <c r="N606" i="4"/>
  <c r="O606" i="4"/>
  <c r="P606" i="4"/>
  <c r="Q606" i="4"/>
  <c r="N598" i="4"/>
  <c r="O598" i="4"/>
  <c r="P598" i="4"/>
  <c r="Q598" i="4"/>
  <c r="N582" i="4"/>
  <c r="O582" i="4"/>
  <c r="Q582" i="4"/>
  <c r="P582" i="4"/>
  <c r="N566" i="4"/>
  <c r="Q566" i="4"/>
  <c r="O566" i="4"/>
  <c r="P566" i="4"/>
  <c r="N550" i="4"/>
  <c r="O550" i="4"/>
  <c r="P550" i="4"/>
  <c r="Q550" i="4"/>
  <c r="N534" i="4"/>
  <c r="P534" i="4"/>
  <c r="Q534" i="4"/>
  <c r="O534" i="4"/>
  <c r="N510" i="4"/>
  <c r="P510" i="4"/>
  <c r="O510" i="4"/>
  <c r="Q510" i="4"/>
  <c r="N486" i="4"/>
  <c r="P486" i="4"/>
  <c r="Q486" i="4"/>
  <c r="O486" i="4"/>
  <c r="N470" i="4"/>
  <c r="P470" i="4"/>
  <c r="Q470" i="4"/>
  <c r="O470" i="4"/>
  <c r="N462" i="4"/>
  <c r="Q462" i="4"/>
  <c r="O462" i="4"/>
  <c r="P462" i="4"/>
  <c r="N454" i="4"/>
  <c r="P454" i="4"/>
  <c r="Q454" i="4"/>
  <c r="O454" i="4"/>
  <c r="N446" i="4"/>
  <c r="P446" i="4"/>
  <c r="O446" i="4"/>
  <c r="Q446" i="4"/>
  <c r="N422" i="4"/>
  <c r="P422" i="4"/>
  <c r="O422" i="4"/>
  <c r="Q422" i="4"/>
  <c r="N398" i="4"/>
  <c r="O398" i="4"/>
  <c r="P398" i="4"/>
  <c r="Q398" i="4"/>
  <c r="N374" i="4"/>
  <c r="O374" i="4"/>
  <c r="P374" i="4"/>
  <c r="Q374" i="4"/>
  <c r="N358" i="4"/>
  <c r="O358" i="4"/>
  <c r="P358" i="4"/>
  <c r="Q358" i="4"/>
  <c r="Q334" i="4"/>
  <c r="N334" i="4"/>
  <c r="O334" i="4"/>
  <c r="P334" i="4"/>
  <c r="N310" i="4"/>
  <c r="O310" i="4"/>
  <c r="P310" i="4"/>
  <c r="Q310" i="4"/>
  <c r="O294" i="4"/>
  <c r="P294" i="4"/>
  <c r="Q294" i="4"/>
  <c r="N294" i="4"/>
  <c r="Q270" i="4"/>
  <c r="N270" i="4"/>
  <c r="O270" i="4"/>
  <c r="P270" i="4"/>
  <c r="N246" i="4"/>
  <c r="P246" i="4"/>
  <c r="O246" i="4"/>
  <c r="Q246" i="4"/>
  <c r="N222" i="4"/>
  <c r="O222" i="4"/>
  <c r="P222" i="4"/>
  <c r="Q222" i="4"/>
  <c r="N198" i="4"/>
  <c r="O198" i="4"/>
  <c r="P198" i="4"/>
  <c r="Q198" i="4"/>
  <c r="N182" i="4"/>
  <c r="O182" i="4"/>
  <c r="P182" i="4"/>
  <c r="Q182" i="4"/>
  <c r="N158" i="4"/>
  <c r="O158" i="4"/>
  <c r="P158" i="4"/>
  <c r="Q158" i="4"/>
  <c r="N134" i="4"/>
  <c r="O134" i="4"/>
  <c r="P134" i="4"/>
  <c r="Q134" i="4"/>
  <c r="N110" i="4"/>
  <c r="O110" i="4"/>
  <c r="P110" i="4"/>
  <c r="Q110" i="4"/>
  <c r="N94" i="4"/>
  <c r="O94" i="4"/>
  <c r="P94" i="4"/>
  <c r="Q94" i="4"/>
  <c r="N86" i="4"/>
  <c r="O86" i="4"/>
  <c r="P86" i="4"/>
  <c r="Q86" i="4"/>
  <c r="N70" i="4"/>
  <c r="O70" i="4"/>
  <c r="P70" i="4"/>
  <c r="Q70" i="4"/>
  <c r="N62" i="4"/>
  <c r="O62" i="4"/>
  <c r="P62" i="4"/>
  <c r="Q62" i="4"/>
  <c r="N54" i="4"/>
  <c r="O54" i="4"/>
  <c r="P54" i="4"/>
  <c r="Q54" i="4"/>
  <c r="N46" i="4"/>
  <c r="O46" i="4"/>
  <c r="P46" i="4"/>
  <c r="Q46" i="4"/>
  <c r="N38" i="4"/>
  <c r="O38" i="4"/>
  <c r="P38" i="4"/>
  <c r="Q38" i="4"/>
  <c r="N30" i="4"/>
  <c r="O30" i="4"/>
  <c r="P30" i="4"/>
  <c r="Q30" i="4"/>
  <c r="N22" i="4"/>
  <c r="O22" i="4"/>
  <c r="P22" i="4"/>
  <c r="Q22" i="4"/>
  <c r="N14" i="4"/>
  <c r="O14" i="4"/>
  <c r="P14" i="4"/>
  <c r="Q14" i="4"/>
  <c r="N6" i="4"/>
  <c r="O6" i="4"/>
  <c r="P6" i="4"/>
  <c r="Q6" i="4"/>
  <c r="N613" i="4"/>
  <c r="P613" i="4"/>
  <c r="O613" i="4"/>
  <c r="Q613" i="4"/>
  <c r="P612" i="4"/>
  <c r="O612" i="4"/>
  <c r="N612" i="4"/>
  <c r="Q612" i="4"/>
  <c r="N614" i="4"/>
  <c r="P614" i="4"/>
  <c r="Q614" i="4"/>
  <c r="O614" i="4"/>
  <c r="N590" i="4"/>
  <c r="O590" i="4"/>
  <c r="P590" i="4"/>
  <c r="Q590" i="4"/>
  <c r="N574" i="4"/>
  <c r="Q574" i="4"/>
  <c r="O574" i="4"/>
  <c r="P574" i="4"/>
  <c r="N558" i="4"/>
  <c r="Q558" i="4"/>
  <c r="O558" i="4"/>
  <c r="P558" i="4"/>
  <c r="N542" i="4"/>
  <c r="Q542" i="4"/>
  <c r="O542" i="4"/>
  <c r="P542" i="4"/>
  <c r="N526" i="4"/>
  <c r="Q526" i="4"/>
  <c r="O526" i="4"/>
  <c r="P526" i="4"/>
  <c r="N518" i="4"/>
  <c r="P518" i="4"/>
  <c r="Q518" i="4"/>
  <c r="O518" i="4"/>
  <c r="N502" i="4"/>
  <c r="P502" i="4"/>
  <c r="Q502" i="4"/>
  <c r="O502" i="4"/>
  <c r="N494" i="4"/>
  <c r="Q494" i="4"/>
  <c r="O494" i="4"/>
  <c r="P494" i="4"/>
  <c r="N478" i="4"/>
  <c r="Q478" i="4"/>
  <c r="O478" i="4"/>
  <c r="P478" i="4"/>
  <c r="N438" i="4"/>
  <c r="P438" i="4"/>
  <c r="O438" i="4"/>
  <c r="Q438" i="4"/>
  <c r="N430" i="4"/>
  <c r="P430" i="4"/>
  <c r="O430" i="4"/>
  <c r="Q430" i="4"/>
  <c r="N414" i="4"/>
  <c r="P414" i="4"/>
  <c r="O414" i="4"/>
  <c r="Q414" i="4"/>
  <c r="N406" i="4"/>
  <c r="O406" i="4"/>
  <c r="P406" i="4"/>
  <c r="Q406" i="4"/>
  <c r="N390" i="4"/>
  <c r="O390" i="4"/>
  <c r="P390" i="4"/>
  <c r="Q390" i="4"/>
  <c r="N382" i="4"/>
  <c r="O382" i="4"/>
  <c r="P382" i="4"/>
  <c r="Q382" i="4"/>
  <c r="N366" i="4"/>
  <c r="O366" i="4"/>
  <c r="P366" i="4"/>
  <c r="Q366" i="4"/>
  <c r="N350" i="4"/>
  <c r="O350" i="4"/>
  <c r="P350" i="4"/>
  <c r="Q350" i="4"/>
  <c r="N342" i="4"/>
  <c r="O342" i="4"/>
  <c r="P342" i="4"/>
  <c r="Q342" i="4"/>
  <c r="N326" i="4"/>
  <c r="O326" i="4"/>
  <c r="P326" i="4"/>
  <c r="Q326" i="4"/>
  <c r="N318" i="4"/>
  <c r="O318" i="4"/>
  <c r="P318" i="4"/>
  <c r="Q318" i="4"/>
  <c r="N302" i="4"/>
  <c r="O302" i="4"/>
  <c r="P302" i="4"/>
  <c r="Q302" i="4"/>
  <c r="N286" i="4"/>
  <c r="O286" i="4"/>
  <c r="P286" i="4"/>
  <c r="Q286" i="4"/>
  <c r="N278" i="4"/>
  <c r="O278" i="4"/>
  <c r="P278" i="4"/>
  <c r="Q278" i="4"/>
  <c r="N262" i="4"/>
  <c r="O262" i="4"/>
  <c r="P262" i="4"/>
  <c r="Q262" i="4"/>
  <c r="N254" i="4"/>
  <c r="O254" i="4"/>
  <c r="P254" i="4"/>
  <c r="Q254" i="4"/>
  <c r="N238" i="4"/>
  <c r="O238" i="4"/>
  <c r="P238" i="4"/>
  <c r="Q238" i="4"/>
  <c r="O230" i="4"/>
  <c r="P230" i="4"/>
  <c r="Q230" i="4"/>
  <c r="N230" i="4"/>
  <c r="N214" i="4"/>
  <c r="O214" i="4"/>
  <c r="P214" i="4"/>
  <c r="Q214" i="4"/>
  <c r="N206" i="4"/>
  <c r="O206" i="4"/>
  <c r="P206" i="4"/>
  <c r="Q206" i="4"/>
  <c r="N190" i="4"/>
  <c r="O190" i="4"/>
  <c r="P190" i="4"/>
  <c r="Q190" i="4"/>
  <c r="N174" i="4"/>
  <c r="O174" i="4"/>
  <c r="P174" i="4"/>
  <c r="Q174" i="4"/>
  <c r="N166" i="4"/>
  <c r="O166" i="4"/>
  <c r="P166" i="4"/>
  <c r="Q166" i="4"/>
  <c r="N150" i="4"/>
  <c r="O150" i="4"/>
  <c r="P150" i="4"/>
  <c r="Q150" i="4"/>
  <c r="N142" i="4"/>
  <c r="O142" i="4"/>
  <c r="P142" i="4"/>
  <c r="Q142" i="4"/>
  <c r="N126" i="4"/>
  <c r="O126" i="4"/>
  <c r="P126" i="4"/>
  <c r="Q126" i="4"/>
  <c r="N118" i="4"/>
  <c r="O118" i="4"/>
  <c r="P118" i="4"/>
  <c r="Q118" i="4"/>
  <c r="N102" i="4"/>
  <c r="O102" i="4"/>
  <c r="P102" i="4"/>
  <c r="Q102" i="4"/>
  <c r="N78" i="4"/>
  <c r="O78" i="4"/>
  <c r="P78" i="4"/>
  <c r="Q78" i="4"/>
  <c r="V627" i="4" l="1"/>
  <c r="S3" i="4"/>
  <c r="V141" i="4" l="1"/>
  <c r="V69" i="4"/>
  <c r="V125" i="4"/>
  <c r="V135" i="4"/>
  <c r="V226" i="4"/>
  <c r="V11" i="4"/>
  <c r="V49" i="4"/>
  <c r="V370" i="4"/>
  <c r="V156" i="4"/>
  <c r="V401" i="4"/>
  <c r="V164" i="4"/>
  <c r="V616" i="4"/>
  <c r="V409" i="4"/>
  <c r="V394" i="4"/>
  <c r="V216" i="4"/>
  <c r="V75" i="4"/>
  <c r="V183" i="4"/>
  <c r="V74" i="4"/>
  <c r="V52" i="4"/>
  <c r="V40" i="4"/>
  <c r="V82" i="4"/>
  <c r="V380" i="4"/>
  <c r="V269" i="4"/>
  <c r="V217" i="4"/>
  <c r="V277" i="4"/>
  <c r="V298" i="4"/>
  <c r="V59" i="4"/>
  <c r="V88" i="4"/>
  <c r="V33" i="4"/>
  <c r="V93" i="4"/>
  <c r="V96" i="4"/>
  <c r="V317" i="4"/>
  <c r="V123" i="4"/>
  <c r="V62" i="4"/>
  <c r="V146" i="4"/>
  <c r="V257" i="4"/>
  <c r="V47" i="4"/>
  <c r="V330" i="4"/>
  <c r="V436" i="4"/>
  <c r="V406" i="4"/>
  <c r="V293" i="4"/>
  <c r="V308" i="4"/>
  <c r="V16" i="4"/>
  <c r="V355" i="4"/>
  <c r="V313" i="4"/>
  <c r="V335" i="4"/>
  <c r="V218" i="4"/>
  <c r="V329" i="4"/>
  <c r="V160" i="4"/>
  <c r="V37" i="4"/>
  <c r="V294" i="4"/>
  <c r="V393" i="4"/>
  <c r="V133" i="4"/>
  <c r="V151" i="4"/>
  <c r="V51" i="4"/>
  <c r="V348" i="4"/>
  <c r="V159" i="4"/>
  <c r="V50" i="4"/>
  <c r="V320" i="4"/>
  <c r="V181" i="4"/>
  <c r="V165" i="4"/>
  <c r="V399" i="4"/>
  <c r="V259" i="4"/>
  <c r="V212" i="4"/>
  <c r="V232" i="4"/>
  <c r="V282" i="4"/>
  <c r="V30" i="4"/>
  <c r="V310" i="4"/>
  <c r="V38" i="4"/>
  <c r="V17" i="4"/>
  <c r="V107" i="4"/>
  <c r="V25" i="4"/>
  <c r="V231" i="4"/>
  <c r="V334" i="4"/>
  <c r="V57" i="4"/>
  <c r="V23" i="4"/>
  <c r="V379" i="4"/>
  <c r="V315" i="4"/>
  <c r="V214" i="4"/>
  <c r="V131" i="4"/>
  <c r="V100" i="4"/>
  <c r="V279" i="4"/>
  <c r="V147" i="4"/>
  <c r="V295" i="4"/>
  <c r="V338" i="4"/>
  <c r="V29" i="4"/>
  <c r="V424" i="4"/>
  <c r="V349" i="4"/>
  <c r="V326" i="4"/>
  <c r="V124" i="4"/>
  <c r="V144" i="4"/>
  <c r="V19" i="4"/>
  <c r="V132" i="4"/>
  <c r="V377" i="4"/>
  <c r="V175" i="4"/>
  <c r="V367" i="4"/>
  <c r="V234" i="4"/>
  <c r="V205" i="4"/>
  <c r="V375" i="4"/>
  <c r="V378" i="4"/>
  <c r="V126" i="4"/>
  <c r="V200" i="4"/>
  <c r="V67" i="4"/>
  <c r="V109" i="4"/>
  <c r="V429" i="4"/>
  <c r="V185" i="4"/>
  <c r="V224" i="4"/>
  <c r="V410" i="4"/>
  <c r="V22" i="4"/>
  <c r="V261" i="4"/>
  <c r="V418" i="4"/>
  <c r="V64" i="4"/>
  <c r="V291" i="4"/>
  <c r="V174" i="4"/>
  <c r="V366" i="4"/>
  <c r="V299" i="4"/>
  <c r="V225" i="4"/>
  <c r="V431" i="4"/>
  <c r="V307" i="4"/>
  <c r="V241" i="4"/>
  <c r="V247" i="4"/>
  <c r="V382" i="4"/>
  <c r="V73" i="4"/>
  <c r="V263" i="4"/>
  <c r="V323" i="4"/>
  <c r="V428" i="4"/>
  <c r="V333" i="4"/>
  <c r="V213" i="4"/>
  <c r="V376" i="4"/>
  <c r="V163" i="4"/>
  <c r="V114" i="4"/>
  <c r="V119" i="4"/>
  <c r="V210" i="4"/>
  <c r="V71" i="4"/>
  <c r="V316" i="4"/>
  <c r="V357" i="4"/>
  <c r="V187" i="4"/>
  <c r="V102" i="4"/>
  <c r="V397" i="4"/>
  <c r="V101" i="4"/>
  <c r="V176" i="4"/>
  <c r="V43" i="4"/>
  <c r="V361" i="4"/>
  <c r="V65" i="4"/>
  <c r="V204" i="4"/>
  <c r="V31" i="4"/>
  <c r="V81" i="4"/>
  <c r="V243" i="4"/>
  <c r="V356" i="4"/>
  <c r="V266" i="4"/>
  <c r="V36" i="4"/>
  <c r="V437" i="4"/>
  <c r="V41" i="4"/>
  <c r="V158" i="4"/>
  <c r="V302" i="4"/>
  <c r="V60" i="4"/>
  <c r="V606" i="4"/>
  <c r="V162" i="4"/>
  <c r="V423" i="4"/>
  <c r="V318" i="4"/>
  <c r="V434" i="4"/>
  <c r="V396" i="4"/>
  <c r="V309" i="4"/>
  <c r="V275" i="4"/>
  <c r="V54" i="4"/>
  <c r="V312" i="4"/>
  <c r="V314" i="4"/>
  <c r="V276" i="4"/>
  <c r="V325" i="4"/>
  <c r="V89" i="4"/>
  <c r="V128" i="4"/>
  <c r="V398" i="4"/>
  <c r="V403" i="4"/>
  <c r="V341" i="4"/>
  <c r="V339" i="4"/>
  <c r="V56" i="4"/>
  <c r="V311" i="4"/>
  <c r="V179" i="4"/>
  <c r="V121" i="4"/>
  <c r="V278" i="4"/>
  <c r="V422" i="4"/>
  <c r="V615" i="4"/>
  <c r="V385" i="4"/>
  <c r="V433" i="4"/>
  <c r="V351" i="4"/>
  <c r="V400" i="4"/>
  <c r="V386" i="4"/>
  <c r="V609" i="4"/>
  <c r="V284" i="4"/>
  <c r="V26" i="4"/>
  <c r="V254" i="4"/>
  <c r="V416" i="4"/>
  <c r="V206" i="4"/>
  <c r="V252" i="4"/>
  <c r="V417" i="4"/>
  <c r="V327" i="4"/>
  <c r="V321" i="4"/>
  <c r="V220" i="4"/>
  <c r="V319" i="4"/>
  <c r="V171" i="4"/>
  <c r="V287" i="4"/>
  <c r="V79" i="4"/>
  <c r="V229" i="4"/>
  <c r="V9" i="4"/>
  <c r="V152" i="4"/>
  <c r="V154" i="4"/>
  <c r="V354" i="4"/>
  <c r="V604" i="4"/>
  <c r="V207" i="4"/>
  <c r="V202" i="4"/>
  <c r="V186" i="4"/>
  <c r="V353" i="4"/>
  <c r="V371" i="4"/>
  <c r="V129" i="4"/>
  <c r="V104" i="4"/>
  <c r="V27" i="4"/>
  <c r="V328" i="4"/>
  <c r="V184" i="4"/>
  <c r="V303" i="4"/>
  <c r="V412" i="4"/>
  <c r="V203" i="4"/>
  <c r="V103" i="4"/>
  <c r="V201" i="4"/>
  <c r="V10" i="4"/>
  <c r="V222" i="4"/>
  <c r="V85" i="4"/>
  <c r="V305" i="4"/>
  <c r="V28" i="4"/>
  <c r="V384" i="4"/>
  <c r="V105" i="4"/>
  <c r="V221" i="4"/>
  <c r="V189" i="4"/>
  <c r="V169" i="4"/>
  <c r="V395" i="4"/>
  <c r="E3" i="4"/>
  <c r="N3" i="4" l="1"/>
  <c r="A59" i="6" l="1"/>
  <c r="A60" i="6" s="1"/>
  <c r="A61" i="6" s="1"/>
  <c r="A62" i="6" s="1"/>
  <c r="A54" i="6"/>
  <c r="A55" i="6" s="1"/>
  <c r="A56" i="6" s="1"/>
  <c r="A57" i="6" s="1"/>
  <c r="A49" i="6"/>
  <c r="A50" i="6" s="1"/>
  <c r="A51" i="6" s="1"/>
  <c r="A52" i="6" s="1"/>
  <c r="A44" i="6"/>
  <c r="A45" i="6" s="1"/>
  <c r="A46" i="6" s="1"/>
  <c r="A47" i="6" s="1"/>
  <c r="A39" i="6"/>
  <c r="A40" i="6" s="1"/>
  <c r="A41" i="6" s="1"/>
  <c r="A42" i="6" s="1"/>
  <c r="A34" i="6"/>
  <c r="A35" i="6" s="1"/>
  <c r="A36" i="6" s="1"/>
  <c r="A37" i="6" s="1"/>
  <c r="A29" i="6"/>
  <c r="A30" i="6" s="1"/>
  <c r="A31" i="6" s="1"/>
  <c r="A32" i="6" s="1"/>
  <c r="A24" i="6"/>
  <c r="A25" i="6" s="1"/>
  <c r="A26" i="6" s="1"/>
  <c r="A27" i="6" s="1"/>
  <c r="T3" i="4" l="1"/>
  <c r="V631" i="4" l="1"/>
  <c r="V4" i="4" l="1"/>
  <c r="V255" i="4"/>
  <c r="V143" i="4"/>
  <c r="V63" i="4"/>
  <c r="V381" i="4"/>
  <c r="V253" i="4"/>
  <c r="V77" i="4"/>
  <c r="V364" i="4"/>
  <c r="W236" i="4"/>
  <c r="V108" i="4"/>
  <c r="V12" i="4"/>
  <c r="V411" i="4"/>
  <c r="V283" i="4"/>
  <c r="V219" i="4"/>
  <c r="W350" i="4"/>
  <c r="V602" i="4"/>
  <c r="V250" i="4"/>
  <c r="V106" i="4"/>
  <c r="V414" i="4"/>
  <c r="V425" i="4"/>
  <c r="W265" i="4"/>
  <c r="V137" i="4"/>
  <c r="V94" i="4"/>
  <c r="W360" i="4"/>
  <c r="V264" i="4"/>
  <c r="V120" i="4"/>
  <c r="V407" i="4"/>
  <c r="W215" i="4"/>
  <c r="V55" i="4"/>
  <c r="V390" i="4"/>
  <c r="V262" i="4"/>
  <c r="V182" i="4"/>
  <c r="V118" i="4"/>
  <c r="V607" i="4"/>
  <c r="V389" i="4"/>
  <c r="V149" i="4"/>
  <c r="V5" i="4"/>
  <c r="W420" i="4"/>
  <c r="V340" i="4"/>
  <c r="V244" i="4"/>
  <c r="V148" i="4"/>
  <c r="V20" i="4"/>
  <c r="W387" i="4"/>
  <c r="V115" i="4"/>
  <c r="V238" i="4"/>
  <c r="V306" i="4"/>
  <c r="V242" i="4"/>
  <c r="V98" i="4"/>
  <c r="V618" i="4"/>
  <c r="V289" i="4"/>
  <c r="V177" i="4"/>
  <c r="V97" i="4"/>
  <c r="V352" i="4"/>
  <c r="V272" i="4"/>
  <c r="V192" i="4"/>
  <c r="V32" i="4"/>
  <c r="Y415" i="4"/>
  <c r="AG415" i="4" s="1"/>
  <c r="AK415" i="4" s="1"/>
  <c r="Y239" i="4"/>
  <c r="AG239" i="4" s="1"/>
  <c r="AK239" i="4" s="1"/>
  <c r="Y127" i="4"/>
  <c r="AG127" i="4" s="1"/>
  <c r="AK127" i="4" s="1"/>
  <c r="Y15" i="4"/>
  <c r="AG15" i="4" s="1"/>
  <c r="AK15" i="4" s="1"/>
  <c r="Y365" i="4"/>
  <c r="AG365" i="4" s="1"/>
  <c r="AK365" i="4" s="1"/>
  <c r="Y237" i="4"/>
  <c r="AG237" i="4" s="1"/>
  <c r="AK237" i="4" s="1"/>
  <c r="Y61" i="4"/>
  <c r="AG61" i="4" s="1"/>
  <c r="AK61" i="4" s="1"/>
  <c r="Y332" i="4"/>
  <c r="AG332" i="4" s="1"/>
  <c r="AK332" i="4" s="1"/>
  <c r="Y188" i="4"/>
  <c r="AG188" i="4" s="1"/>
  <c r="AK188" i="4" s="1"/>
  <c r="Y92" i="4"/>
  <c r="AG92" i="4" s="1"/>
  <c r="AK92" i="4" s="1"/>
  <c r="Y619" i="4"/>
  <c r="AG619" i="4" s="1"/>
  <c r="AK619" i="4" s="1"/>
  <c r="Y363" i="4"/>
  <c r="AG363" i="4" s="1"/>
  <c r="AK363" i="4" s="1"/>
  <c r="Y267" i="4"/>
  <c r="AG267" i="4" s="1"/>
  <c r="AK267" i="4" s="1"/>
  <c r="Y155" i="4"/>
  <c r="AG155" i="4" s="1"/>
  <c r="AK155" i="4" s="1"/>
  <c r="Y78" i="4"/>
  <c r="AG78" i="4" s="1"/>
  <c r="AK78" i="4" s="1"/>
  <c r="Y426" i="4"/>
  <c r="AG426" i="4" s="1"/>
  <c r="AK426" i="4" s="1"/>
  <c r="Y170" i="4"/>
  <c r="AG170" i="4" s="1"/>
  <c r="AK170" i="4" s="1"/>
  <c r="Y90" i="4"/>
  <c r="AG90" i="4" s="1"/>
  <c r="AK90" i="4" s="1"/>
  <c r="Y286" i="4"/>
  <c r="AG286" i="4" s="1"/>
  <c r="AK286" i="4" s="1"/>
  <c r="Y345" i="4"/>
  <c r="AG345" i="4" s="1"/>
  <c r="AK345" i="4" s="1"/>
  <c r="Y249" i="4"/>
  <c r="AG249" i="4" s="1"/>
  <c r="AK249" i="4" s="1"/>
  <c r="Y270" i="4"/>
  <c r="AG270" i="4" s="1"/>
  <c r="AK270" i="4" s="1"/>
  <c r="Y600" i="4"/>
  <c r="AG600" i="4" s="1"/>
  <c r="AK600" i="4" s="1"/>
  <c r="Y344" i="4"/>
  <c r="AG344" i="4" s="1"/>
  <c r="AK344" i="4" s="1"/>
  <c r="Y248" i="4"/>
  <c r="AG248" i="4" s="1"/>
  <c r="AK248" i="4" s="1"/>
  <c r="Y72" i="4"/>
  <c r="AG72" i="4" s="1"/>
  <c r="AK72" i="4" s="1"/>
  <c r="Y391" i="4"/>
  <c r="AG391" i="4" s="1"/>
  <c r="AK391" i="4" s="1"/>
  <c r="Y199" i="4"/>
  <c r="AG199" i="4" s="1"/>
  <c r="AK199" i="4" s="1"/>
  <c r="Y39" i="4"/>
  <c r="AG39" i="4" s="1"/>
  <c r="AK39" i="4" s="1"/>
  <c r="Y374" i="4"/>
  <c r="AG374" i="4" s="1"/>
  <c r="AK374" i="4" s="1"/>
  <c r="Y246" i="4"/>
  <c r="AG246" i="4" s="1"/>
  <c r="AK246" i="4" s="1"/>
  <c r="Y166" i="4"/>
  <c r="AG166" i="4" s="1"/>
  <c r="AK166" i="4" s="1"/>
  <c r="Y86" i="4"/>
  <c r="AG86" i="4" s="1"/>
  <c r="AK86" i="4" s="1"/>
  <c r="Y614" i="4"/>
  <c r="AG614" i="4" s="1"/>
  <c r="AK614" i="4" s="1"/>
  <c r="Y373" i="4"/>
  <c r="AG373" i="4" s="1"/>
  <c r="AK373" i="4" s="1"/>
  <c r="Y117" i="4"/>
  <c r="AG117" i="4" s="1"/>
  <c r="AK117" i="4" s="1"/>
  <c r="Y430" i="4"/>
  <c r="AG430" i="4" s="1"/>
  <c r="AK430" i="4" s="1"/>
  <c r="Y404" i="4"/>
  <c r="AG404" i="4" s="1"/>
  <c r="AK404" i="4" s="1"/>
  <c r="Y324" i="4"/>
  <c r="AG324" i="4" s="1"/>
  <c r="AK324" i="4" s="1"/>
  <c r="Y228" i="4"/>
  <c r="AG228" i="4" s="1"/>
  <c r="AK228" i="4" s="1"/>
  <c r="Y116" i="4"/>
  <c r="AG116" i="4" s="1"/>
  <c r="AK116" i="4" s="1"/>
  <c r="Y611" i="4"/>
  <c r="AG611" i="4" s="1"/>
  <c r="AK611" i="4" s="1"/>
  <c r="Y227" i="4"/>
  <c r="AG227" i="4" s="1"/>
  <c r="AK227" i="4" s="1"/>
  <c r="Y99" i="4"/>
  <c r="AG99" i="4" s="1"/>
  <c r="AK99" i="4" s="1"/>
  <c r="Y613" i="4"/>
  <c r="AG613" i="4" s="1"/>
  <c r="AK613" i="4" s="1"/>
  <c r="Y290" i="4"/>
  <c r="AG290" i="4" s="1"/>
  <c r="AK290" i="4" s="1"/>
  <c r="Y194" i="4"/>
  <c r="AG194" i="4" s="1"/>
  <c r="AK194" i="4" s="1"/>
  <c r="Y66" i="4"/>
  <c r="AG66" i="4" s="1"/>
  <c r="AK66" i="4" s="1"/>
  <c r="Y610" i="4"/>
  <c r="AG610" i="4" s="1"/>
  <c r="AK610" i="4" s="1"/>
  <c r="Y273" i="4"/>
  <c r="AG273" i="4" s="1"/>
  <c r="AK273" i="4" s="1"/>
  <c r="Y161" i="4"/>
  <c r="AG161" i="4" s="1"/>
  <c r="AK161" i="4" s="1"/>
  <c r="Y608" i="4"/>
  <c r="AG608" i="4" s="1"/>
  <c r="AK608" i="4" s="1"/>
  <c r="Y336" i="4"/>
  <c r="AG336" i="4" s="1"/>
  <c r="AK336" i="4" s="1"/>
  <c r="Y256" i="4"/>
  <c r="AG256" i="4" s="1"/>
  <c r="AK256" i="4" s="1"/>
  <c r="Y112" i="4"/>
  <c r="AG112" i="4" s="1"/>
  <c r="AK112" i="4" s="1"/>
  <c r="X415" i="4"/>
  <c r="X239" i="4"/>
  <c r="X127" i="4"/>
  <c r="X15" i="4"/>
  <c r="X365" i="4"/>
  <c r="X237" i="4"/>
  <c r="X61" i="4"/>
  <c r="X332" i="4"/>
  <c r="X188" i="4"/>
  <c r="X92" i="4"/>
  <c r="X619" i="4"/>
  <c r="X363" i="4"/>
  <c r="X267" i="4"/>
  <c r="X155" i="4"/>
  <c r="X78" i="4"/>
  <c r="X426" i="4"/>
  <c r="X170" i="4"/>
  <c r="X90" i="4"/>
  <c r="X286" i="4"/>
  <c r="X345" i="4"/>
  <c r="X249" i="4"/>
  <c r="X270" i="4"/>
  <c r="X600" i="4"/>
  <c r="X344" i="4"/>
  <c r="X248" i="4"/>
  <c r="X72" i="4"/>
  <c r="X391" i="4"/>
  <c r="X199" i="4"/>
  <c r="X39" i="4"/>
  <c r="X374" i="4"/>
  <c r="X246" i="4"/>
  <c r="X166" i="4"/>
  <c r="X86" i="4"/>
  <c r="X614" i="4"/>
  <c r="X373" i="4"/>
  <c r="X117" i="4"/>
  <c r="X430" i="4"/>
  <c r="X404" i="4"/>
  <c r="X324" i="4"/>
  <c r="X228" i="4"/>
  <c r="X116" i="4"/>
  <c r="X611" i="4"/>
  <c r="X227" i="4"/>
  <c r="X99" i="4"/>
  <c r="X613" i="4"/>
  <c r="X290" i="4"/>
  <c r="X194" i="4"/>
  <c r="X66" i="4"/>
  <c r="X610" i="4"/>
  <c r="X273" i="4"/>
  <c r="X161" i="4"/>
  <c r="X608" i="4"/>
  <c r="X336" i="4"/>
  <c r="X256" i="4"/>
  <c r="X112" i="4"/>
  <c r="W415" i="4"/>
  <c r="W239" i="4"/>
  <c r="W127" i="4"/>
  <c r="W15" i="4"/>
  <c r="V365" i="4"/>
  <c r="W237" i="4"/>
  <c r="W61" i="4"/>
  <c r="W332" i="4"/>
  <c r="W188" i="4"/>
  <c r="W92" i="4"/>
  <c r="W619" i="4"/>
  <c r="W363" i="4"/>
  <c r="W267" i="4"/>
  <c r="W155" i="4"/>
  <c r="W78" i="4"/>
  <c r="W426" i="4"/>
  <c r="W170" i="4"/>
  <c r="W90" i="4"/>
  <c r="V286" i="4"/>
  <c r="W345" i="4"/>
  <c r="W249" i="4"/>
  <c r="W270" i="4"/>
  <c r="V600" i="4"/>
  <c r="V344" i="4"/>
  <c r="W248" i="4"/>
  <c r="W72" i="4"/>
  <c r="V391" i="4"/>
  <c r="W199" i="4"/>
  <c r="W39" i="4"/>
  <c r="W374" i="4"/>
  <c r="V246" i="4"/>
  <c r="W166" i="4"/>
  <c r="W86" i="4"/>
  <c r="W614" i="4"/>
  <c r="V373" i="4"/>
  <c r="W117" i="4"/>
  <c r="W430" i="4"/>
  <c r="W404" i="4"/>
  <c r="V324" i="4"/>
  <c r="V228" i="4"/>
  <c r="W116" i="4"/>
  <c r="V611" i="4"/>
  <c r="W227" i="4"/>
  <c r="W99" i="4"/>
  <c r="W613" i="4"/>
  <c r="W290" i="4"/>
  <c r="W194" i="4"/>
  <c r="W66" i="4"/>
  <c r="W610" i="4"/>
  <c r="W273" i="4"/>
  <c r="W161" i="4"/>
  <c r="W608" i="4"/>
  <c r="W336" i="4"/>
  <c r="W256" i="4"/>
  <c r="W112" i="4"/>
  <c r="V415" i="4"/>
  <c r="V239" i="4"/>
  <c r="V127" i="4"/>
  <c r="V15" i="4"/>
  <c r="W365" i="4"/>
  <c r="V237" i="4"/>
  <c r="V61" i="4"/>
  <c r="V332" i="4"/>
  <c r="V188" i="4"/>
  <c r="V92" i="4"/>
  <c r="V619" i="4"/>
  <c r="V363" i="4"/>
  <c r="V267" i="4"/>
  <c r="V155" i="4"/>
  <c r="V78" i="4"/>
  <c r="V426" i="4"/>
  <c r="V170" i="4"/>
  <c r="V90" i="4"/>
  <c r="W286" i="4"/>
  <c r="V345" i="4"/>
  <c r="V249" i="4"/>
  <c r="V270" i="4"/>
  <c r="W600" i="4"/>
  <c r="W344" i="4"/>
  <c r="V248" i="4"/>
  <c r="V72" i="4"/>
  <c r="W391" i="4"/>
  <c r="V199" i="4"/>
  <c r="V39" i="4"/>
  <c r="V374" i="4"/>
  <c r="W246" i="4"/>
  <c r="V166" i="4"/>
  <c r="V86" i="4"/>
  <c r="V614" i="4"/>
  <c r="W373" i="4"/>
  <c r="V117" i="4"/>
  <c r="V430" i="4"/>
  <c r="V404" i="4"/>
  <c r="W324" i="4"/>
  <c r="W228" i="4"/>
  <c r="V116" i="4"/>
  <c r="W611" i="4"/>
  <c r="V227" i="4"/>
  <c r="V99" i="4"/>
  <c r="V613" i="4"/>
  <c r="V290" i="4"/>
  <c r="V194" i="4"/>
  <c r="V66" i="4"/>
  <c r="V610" i="4"/>
  <c r="V273" i="4"/>
  <c r="V161" i="4"/>
  <c r="V608" i="4"/>
  <c r="V336" i="4"/>
  <c r="V256" i="4"/>
  <c r="V112" i="4"/>
  <c r="Y383" i="4"/>
  <c r="AG383" i="4" s="1"/>
  <c r="AK383" i="4" s="1"/>
  <c r="Y223" i="4"/>
  <c r="AG223" i="4" s="1"/>
  <c r="AK223" i="4" s="1"/>
  <c r="Y111" i="4"/>
  <c r="AG111" i="4" s="1"/>
  <c r="AK111" i="4" s="1"/>
  <c r="Y605" i="4"/>
  <c r="AG605" i="4" s="1"/>
  <c r="AK605" i="4" s="1"/>
  <c r="Y301" i="4"/>
  <c r="AG301" i="4" s="1"/>
  <c r="AK301" i="4" s="1"/>
  <c r="Y173" i="4"/>
  <c r="AG173" i="4" s="1"/>
  <c r="AK173" i="4" s="1"/>
  <c r="Y45" i="4"/>
  <c r="AG45" i="4" s="1"/>
  <c r="AK45" i="4" s="1"/>
  <c r="Y300" i="4"/>
  <c r="AG300" i="4" s="1"/>
  <c r="AK300" i="4" s="1"/>
  <c r="Y172" i="4"/>
  <c r="AG172" i="4" s="1"/>
  <c r="AK172" i="4" s="1"/>
  <c r="Y76" i="4"/>
  <c r="AG76" i="4" s="1"/>
  <c r="AK76" i="4" s="1"/>
  <c r="Y603" i="4"/>
  <c r="AG603" i="4" s="1"/>
  <c r="AK603" i="4" s="1"/>
  <c r="Y347" i="4"/>
  <c r="AG347" i="4" s="1"/>
  <c r="AK347" i="4" s="1"/>
  <c r="Y251" i="4"/>
  <c r="AG251" i="4" s="1"/>
  <c r="AK251" i="4" s="1"/>
  <c r="Y139" i="4"/>
  <c r="AG139" i="4" s="1"/>
  <c r="AK139" i="4" s="1"/>
  <c r="Y46" i="4"/>
  <c r="AG46" i="4" s="1"/>
  <c r="AK46" i="4" s="1"/>
  <c r="Y362" i="4"/>
  <c r="AG362" i="4" s="1"/>
  <c r="AK362" i="4" s="1"/>
  <c r="Y138" i="4"/>
  <c r="AG138" i="4" s="1"/>
  <c r="AK138" i="4" s="1"/>
  <c r="Y58" i="4"/>
  <c r="AG58" i="4" s="1"/>
  <c r="AK58" i="4" s="1"/>
  <c r="Y617" i="4"/>
  <c r="AG617" i="4" s="1"/>
  <c r="AK617" i="4" s="1"/>
  <c r="Y297" i="4"/>
  <c r="AG297" i="4" s="1"/>
  <c r="AK297" i="4" s="1"/>
  <c r="Y233" i="4"/>
  <c r="AG233" i="4" s="1"/>
  <c r="AK233" i="4" s="1"/>
  <c r="Y190" i="4"/>
  <c r="AG190" i="4" s="1"/>
  <c r="AK190" i="4" s="1"/>
  <c r="Y408" i="4"/>
  <c r="AG408" i="4" s="1"/>
  <c r="AK408" i="4" s="1"/>
  <c r="Y296" i="4"/>
  <c r="AG296" i="4" s="1"/>
  <c r="AK296" i="4" s="1"/>
  <c r="Y168" i="4"/>
  <c r="AG168" i="4" s="1"/>
  <c r="AK168" i="4" s="1"/>
  <c r="Y24" i="4"/>
  <c r="AG24" i="4" s="1"/>
  <c r="AK24" i="4" s="1"/>
  <c r="Y359" i="4"/>
  <c r="AG359" i="4" s="1"/>
  <c r="AK359" i="4" s="1"/>
  <c r="Y167" i="4"/>
  <c r="AG167" i="4" s="1"/>
  <c r="AK167" i="4" s="1"/>
  <c r="Y7" i="4"/>
  <c r="AG7" i="4" s="1"/>
  <c r="AK7" i="4" s="1"/>
  <c r="Y358" i="4"/>
  <c r="AG358" i="4" s="1"/>
  <c r="AK358" i="4" s="1"/>
  <c r="Y230" i="4"/>
  <c r="AG230" i="4" s="1"/>
  <c r="AK230" i="4" s="1"/>
  <c r="Y150" i="4"/>
  <c r="AG150" i="4" s="1"/>
  <c r="AK150" i="4" s="1"/>
  <c r="Y70" i="4"/>
  <c r="AG70" i="4" s="1"/>
  <c r="AK70" i="4" s="1"/>
  <c r="Y421" i="4"/>
  <c r="AG421" i="4" s="1"/>
  <c r="AK421" i="4" s="1"/>
  <c r="Y245" i="4"/>
  <c r="AG245" i="4" s="1"/>
  <c r="AK245" i="4" s="1"/>
  <c r="Y53" i="4"/>
  <c r="AG53" i="4" s="1"/>
  <c r="AK53" i="4" s="1"/>
  <c r="Y110" i="4"/>
  <c r="AG110" i="4" s="1"/>
  <c r="AK110" i="4" s="1"/>
  <c r="Y388" i="4"/>
  <c r="AG388" i="4" s="1"/>
  <c r="AK388" i="4" s="1"/>
  <c r="Y292" i="4"/>
  <c r="AG292" i="4" s="1"/>
  <c r="AK292" i="4" s="1"/>
  <c r="Y196" i="4"/>
  <c r="AG196" i="4" s="1"/>
  <c r="AK196" i="4" s="1"/>
  <c r="Y84" i="4"/>
  <c r="AG84" i="4" s="1"/>
  <c r="AK84" i="4" s="1"/>
  <c r="Y435" i="4"/>
  <c r="AG435" i="4" s="1"/>
  <c r="AK435" i="4" s="1"/>
  <c r="Y211" i="4"/>
  <c r="AG211" i="4" s="1"/>
  <c r="AK211" i="4" s="1"/>
  <c r="Y83" i="4"/>
  <c r="AG83" i="4" s="1"/>
  <c r="AK83" i="4" s="1"/>
  <c r="Y402" i="4"/>
  <c r="AG402" i="4" s="1"/>
  <c r="AK402" i="4" s="1"/>
  <c r="Y274" i="4"/>
  <c r="AG274" i="4" s="1"/>
  <c r="AK274" i="4" s="1"/>
  <c r="Y178" i="4"/>
  <c r="AG178" i="4" s="1"/>
  <c r="AK178" i="4" s="1"/>
  <c r="Y34" i="4"/>
  <c r="AG34" i="4" s="1"/>
  <c r="AK34" i="4" s="1"/>
  <c r="Y369" i="4"/>
  <c r="AG369" i="4" s="1"/>
  <c r="AK369" i="4" s="1"/>
  <c r="Y209" i="4"/>
  <c r="AG209" i="4" s="1"/>
  <c r="AK209" i="4" s="1"/>
  <c r="Y145" i="4"/>
  <c r="AG145" i="4" s="1"/>
  <c r="AK145" i="4" s="1"/>
  <c r="Y432" i="4"/>
  <c r="AG432" i="4" s="1"/>
  <c r="AK432" i="4" s="1"/>
  <c r="Y304" i="4"/>
  <c r="AG304" i="4" s="1"/>
  <c r="AK304" i="4" s="1"/>
  <c r="Y240" i="4"/>
  <c r="AG240" i="4" s="1"/>
  <c r="AK240" i="4" s="1"/>
  <c r="Y80" i="4"/>
  <c r="AG80" i="4" s="1"/>
  <c r="AK80" i="4" s="1"/>
  <c r="X383" i="4"/>
  <c r="X223" i="4"/>
  <c r="X111" i="4"/>
  <c r="X605" i="4"/>
  <c r="X301" i="4"/>
  <c r="X173" i="4"/>
  <c r="X45" i="4"/>
  <c r="X300" i="4"/>
  <c r="X172" i="4"/>
  <c r="X76" i="4"/>
  <c r="X603" i="4"/>
  <c r="X347" i="4"/>
  <c r="X251" i="4"/>
  <c r="X139" i="4"/>
  <c r="X46" i="4"/>
  <c r="X362" i="4"/>
  <c r="X138" i="4"/>
  <c r="X58" i="4"/>
  <c r="X617" i="4"/>
  <c r="X297" i="4"/>
  <c r="X233" i="4"/>
  <c r="X190" i="4"/>
  <c r="X408" i="4"/>
  <c r="X296" i="4"/>
  <c r="X168" i="4"/>
  <c r="X24" i="4"/>
  <c r="X359" i="4"/>
  <c r="X167" i="4"/>
  <c r="X7" i="4"/>
  <c r="X358" i="4"/>
  <c r="X230" i="4"/>
  <c r="X150" i="4"/>
  <c r="X70" i="4"/>
  <c r="X421" i="4"/>
  <c r="X245" i="4"/>
  <c r="X53" i="4"/>
  <c r="X110" i="4"/>
  <c r="X388" i="4"/>
  <c r="X292" i="4"/>
  <c r="X196" i="4"/>
  <c r="X84" i="4"/>
  <c r="X435" i="4"/>
  <c r="X211" i="4"/>
  <c r="X83" i="4"/>
  <c r="X402" i="4"/>
  <c r="X274" i="4"/>
  <c r="X178" i="4"/>
  <c r="X34" i="4"/>
  <c r="X369" i="4"/>
  <c r="X209" i="4"/>
  <c r="X145" i="4"/>
  <c r="X432" i="4"/>
  <c r="X304" i="4"/>
  <c r="X240" i="4"/>
  <c r="X80" i="4"/>
  <c r="W383" i="4"/>
  <c r="W223" i="4"/>
  <c r="W111" i="4"/>
  <c r="V605" i="4"/>
  <c r="V301" i="4"/>
  <c r="W173" i="4"/>
  <c r="W45" i="4"/>
  <c r="W300" i="4"/>
  <c r="W172" i="4"/>
  <c r="W76" i="4"/>
  <c r="W603" i="4"/>
  <c r="W347" i="4"/>
  <c r="V251" i="4"/>
  <c r="W139" i="4"/>
  <c r="W46" i="4"/>
  <c r="W362" i="4"/>
  <c r="W138" i="4"/>
  <c r="W58" i="4"/>
  <c r="V617" i="4"/>
  <c r="W297" i="4"/>
  <c r="W233" i="4"/>
  <c r="W190" i="4"/>
  <c r="W408" i="4"/>
  <c r="W296" i="4"/>
  <c r="W168" i="4"/>
  <c r="W24" i="4"/>
  <c r="W359" i="4"/>
  <c r="W167" i="4"/>
  <c r="W7" i="4"/>
  <c r="W358" i="4"/>
  <c r="W230" i="4"/>
  <c r="W150" i="4"/>
  <c r="W70" i="4"/>
  <c r="W421" i="4"/>
  <c r="W245" i="4"/>
  <c r="W53" i="4"/>
  <c r="W110" i="4"/>
  <c r="W388" i="4"/>
  <c r="V292" i="4"/>
  <c r="W196" i="4"/>
  <c r="W84" i="4"/>
  <c r="W435" i="4"/>
  <c r="W211" i="4"/>
  <c r="W83" i="4"/>
  <c r="W402" i="4"/>
  <c r="W274" i="4"/>
  <c r="W178" i="4"/>
  <c r="W34" i="4"/>
  <c r="W369" i="4"/>
  <c r="W209" i="4"/>
  <c r="W145" i="4"/>
  <c r="W432" i="4"/>
  <c r="W304" i="4"/>
  <c r="V240" i="4"/>
  <c r="W80" i="4"/>
  <c r="V383" i="4"/>
  <c r="V223" i="4"/>
  <c r="V111" i="4"/>
  <c r="W605" i="4"/>
  <c r="W301" i="4"/>
  <c r="V173" i="4"/>
  <c r="V45" i="4"/>
  <c r="V300" i="4"/>
  <c r="V172" i="4"/>
  <c r="V76" i="4"/>
  <c r="V603" i="4"/>
  <c r="V347" i="4"/>
  <c r="W251" i="4"/>
  <c r="V139" i="4"/>
  <c r="V46" i="4"/>
  <c r="V362" i="4"/>
  <c r="V138" i="4"/>
  <c r="V58" i="4"/>
  <c r="W617" i="4"/>
  <c r="V297" i="4"/>
  <c r="V233" i="4"/>
  <c r="V190" i="4"/>
  <c r="V408" i="4"/>
  <c r="V296" i="4"/>
  <c r="V168" i="4"/>
  <c r="V24" i="4"/>
  <c r="V359" i="4"/>
  <c r="V167" i="4"/>
  <c r="V7" i="4"/>
  <c r="V358" i="4"/>
  <c r="V230" i="4"/>
  <c r="V150" i="4"/>
  <c r="V70" i="4"/>
  <c r="V421" i="4"/>
  <c r="V245" i="4"/>
  <c r="V53" i="4"/>
  <c r="V110" i="4"/>
  <c r="V388" i="4"/>
  <c r="W292" i="4"/>
  <c r="V196" i="4"/>
  <c r="V84" i="4"/>
  <c r="V435" i="4"/>
  <c r="V211" i="4"/>
  <c r="V83" i="4"/>
  <c r="V402" i="4"/>
  <c r="V274" i="4"/>
  <c r="V178" i="4"/>
  <c r="V34" i="4"/>
  <c r="V369" i="4"/>
  <c r="V209" i="4"/>
  <c r="V145" i="4"/>
  <c r="V432" i="4"/>
  <c r="V304" i="4"/>
  <c r="W240" i="4"/>
  <c r="V80" i="4"/>
  <c r="Y271" i="4"/>
  <c r="AG271" i="4" s="1"/>
  <c r="AK271" i="4" s="1"/>
  <c r="Y191" i="4"/>
  <c r="AG191" i="4" s="1"/>
  <c r="AK191" i="4" s="1"/>
  <c r="Y95" i="4"/>
  <c r="AG95" i="4" s="1"/>
  <c r="AK95" i="4" s="1"/>
  <c r="Y413" i="4"/>
  <c r="AG413" i="4" s="1"/>
  <c r="AK413" i="4" s="1"/>
  <c r="Y285" i="4"/>
  <c r="AG285" i="4" s="1"/>
  <c r="AK285" i="4" s="1"/>
  <c r="Y157" i="4"/>
  <c r="AG157" i="4" s="1"/>
  <c r="AK157" i="4" s="1"/>
  <c r="Y13" i="4"/>
  <c r="AG13" i="4" s="1"/>
  <c r="AK13" i="4" s="1"/>
  <c r="Y268" i="4"/>
  <c r="AG268" i="4" s="1"/>
  <c r="AK268" i="4" s="1"/>
  <c r="Y140" i="4"/>
  <c r="AG140" i="4" s="1"/>
  <c r="AK140" i="4" s="1"/>
  <c r="Y44" i="4"/>
  <c r="AG44" i="4" s="1"/>
  <c r="AK44" i="4" s="1"/>
  <c r="Y427" i="4"/>
  <c r="AG427" i="4" s="1"/>
  <c r="AK427" i="4" s="1"/>
  <c r="Y331" i="4"/>
  <c r="AG331" i="4" s="1"/>
  <c r="AK331" i="4" s="1"/>
  <c r="Y235" i="4"/>
  <c r="AG235" i="4" s="1"/>
  <c r="AK235" i="4" s="1"/>
  <c r="Y91" i="4"/>
  <c r="AG91" i="4" s="1"/>
  <c r="AK91" i="4" s="1"/>
  <c r="Y14" i="4"/>
  <c r="AG14" i="4" s="1"/>
  <c r="AK14" i="4" s="1"/>
  <c r="Y346" i="4"/>
  <c r="AG346" i="4" s="1"/>
  <c r="AK346" i="4" s="1"/>
  <c r="Y122" i="4"/>
  <c r="AG122" i="4" s="1"/>
  <c r="AK122" i="4" s="1"/>
  <c r="Y42" i="4"/>
  <c r="AG42" i="4" s="1"/>
  <c r="AK42" i="4" s="1"/>
  <c r="Y601" i="4"/>
  <c r="AG601" i="4" s="1"/>
  <c r="AK601" i="4" s="1"/>
  <c r="Y281" i="4"/>
  <c r="AG281" i="4" s="1"/>
  <c r="AK281" i="4" s="1"/>
  <c r="Y153" i="4"/>
  <c r="AG153" i="4" s="1"/>
  <c r="AK153" i="4" s="1"/>
  <c r="Y142" i="4"/>
  <c r="AG142" i="4" s="1"/>
  <c r="AK142" i="4" s="1"/>
  <c r="Y392" i="4"/>
  <c r="AG392" i="4" s="1"/>
  <c r="AK392" i="4" s="1"/>
  <c r="Y280" i="4"/>
  <c r="AG280" i="4" s="1"/>
  <c r="AK280" i="4" s="1"/>
  <c r="Y136" i="4"/>
  <c r="AG136" i="4" s="1"/>
  <c r="AK136" i="4" s="1"/>
  <c r="Y8" i="4"/>
  <c r="AG8" i="4" s="1"/>
  <c r="AK8" i="4" s="1"/>
  <c r="Y343" i="4"/>
  <c r="AG343" i="4" s="1"/>
  <c r="AK343" i="4" s="1"/>
  <c r="Y87" i="4"/>
  <c r="AG87" i="4" s="1"/>
  <c r="AK87" i="4" s="1"/>
  <c r="Y620" i="4"/>
  <c r="AG620" i="4" s="1"/>
  <c r="AK620" i="4" s="1"/>
  <c r="Y342" i="4"/>
  <c r="AG342" i="4" s="1"/>
  <c r="AK342" i="4" s="1"/>
  <c r="Y198" i="4"/>
  <c r="AG198" i="4" s="1"/>
  <c r="AK198" i="4" s="1"/>
  <c r="Y134" i="4"/>
  <c r="AG134" i="4" s="1"/>
  <c r="AK134" i="4" s="1"/>
  <c r="Y6" i="4"/>
  <c r="AG6" i="4" s="1"/>
  <c r="AK6" i="4" s="1"/>
  <c r="Y405" i="4"/>
  <c r="AG405" i="4" s="1"/>
  <c r="AK405" i="4" s="1"/>
  <c r="Y197" i="4"/>
  <c r="AG197" i="4" s="1"/>
  <c r="AK197" i="4" s="1"/>
  <c r="Y21" i="4"/>
  <c r="AG21" i="4" s="1"/>
  <c r="AK21" i="4" s="1"/>
  <c r="Y612" i="4"/>
  <c r="AG612" i="4" s="1"/>
  <c r="AK612" i="4" s="1"/>
  <c r="Y372" i="4"/>
  <c r="AG372" i="4" s="1"/>
  <c r="AK372" i="4" s="1"/>
  <c r="Y260" i="4"/>
  <c r="AG260" i="4" s="1"/>
  <c r="AK260" i="4" s="1"/>
  <c r="Y180" i="4"/>
  <c r="AG180" i="4" s="1"/>
  <c r="AK180" i="4" s="1"/>
  <c r="Y68" i="4"/>
  <c r="AG68" i="4" s="1"/>
  <c r="AK68" i="4" s="1"/>
  <c r="Y419" i="4"/>
  <c r="AG419" i="4" s="1"/>
  <c r="AK419" i="4" s="1"/>
  <c r="Y195" i="4"/>
  <c r="AG195" i="4" s="1"/>
  <c r="AK195" i="4" s="1"/>
  <c r="Y35" i="4"/>
  <c r="AG35" i="4" s="1"/>
  <c r="AK35" i="4" s="1"/>
  <c r="Y322" i="4"/>
  <c r="AG322" i="4" s="1"/>
  <c r="AK322" i="4" s="1"/>
  <c r="Y258" i="4"/>
  <c r="AG258" i="4" s="1"/>
  <c r="AK258" i="4" s="1"/>
  <c r="Y130" i="4"/>
  <c r="AG130" i="4" s="1"/>
  <c r="AK130" i="4" s="1"/>
  <c r="Y18" i="4"/>
  <c r="AG18" i="4" s="1"/>
  <c r="AK18" i="4" s="1"/>
  <c r="Y337" i="4"/>
  <c r="AG337" i="4" s="1"/>
  <c r="AK337" i="4" s="1"/>
  <c r="Y193" i="4"/>
  <c r="AG193" i="4" s="1"/>
  <c r="AK193" i="4" s="1"/>
  <c r="Y113" i="4"/>
  <c r="AG113" i="4" s="1"/>
  <c r="AK113" i="4" s="1"/>
  <c r="Y368" i="4"/>
  <c r="AG368" i="4" s="1"/>
  <c r="AK368" i="4" s="1"/>
  <c r="Y288" i="4"/>
  <c r="AG288" i="4" s="1"/>
  <c r="AK288" i="4" s="1"/>
  <c r="Y208" i="4"/>
  <c r="AG208" i="4" s="1"/>
  <c r="AK208" i="4" s="1"/>
  <c r="Y48" i="4"/>
  <c r="AG48" i="4" s="1"/>
  <c r="AK48" i="4" s="1"/>
  <c r="X271" i="4"/>
  <c r="X191" i="4"/>
  <c r="X95" i="4"/>
  <c r="X413" i="4"/>
  <c r="X285" i="4"/>
  <c r="X157" i="4"/>
  <c r="X13" i="4"/>
  <c r="X268" i="4"/>
  <c r="X140" i="4"/>
  <c r="X44" i="4"/>
  <c r="X427" i="4"/>
  <c r="X331" i="4"/>
  <c r="X235" i="4"/>
  <c r="X91" i="4"/>
  <c r="X14" i="4"/>
  <c r="X346" i="4"/>
  <c r="X122" i="4"/>
  <c r="X42" i="4"/>
  <c r="X601" i="4"/>
  <c r="X281" i="4"/>
  <c r="X153" i="4"/>
  <c r="X142" i="4"/>
  <c r="X392" i="4"/>
  <c r="X280" i="4"/>
  <c r="X136" i="4"/>
  <c r="X8" i="4"/>
  <c r="X343" i="4"/>
  <c r="X87" i="4"/>
  <c r="X620" i="4"/>
  <c r="X342" i="4"/>
  <c r="X198" i="4"/>
  <c r="X134" i="4"/>
  <c r="X6" i="4"/>
  <c r="X405" i="4"/>
  <c r="X197" i="4"/>
  <c r="X21" i="4"/>
  <c r="X612" i="4"/>
  <c r="X372" i="4"/>
  <c r="X260" i="4"/>
  <c r="X180" i="4"/>
  <c r="X68" i="4"/>
  <c r="X419" i="4"/>
  <c r="X195" i="4"/>
  <c r="X35" i="4"/>
  <c r="X322" i="4"/>
  <c r="X258" i="4"/>
  <c r="X130" i="4"/>
  <c r="X18" i="4"/>
  <c r="X337" i="4"/>
  <c r="X193" i="4"/>
  <c r="X113" i="4"/>
  <c r="X368" i="4"/>
  <c r="X288" i="4"/>
  <c r="X208" i="4"/>
  <c r="X48" i="4"/>
  <c r="V271" i="4"/>
  <c r="W191" i="4"/>
  <c r="W95" i="4"/>
  <c r="V413" i="4"/>
  <c r="W285" i="4"/>
  <c r="W157" i="4"/>
  <c r="W13" i="4"/>
  <c r="W268" i="4"/>
  <c r="W140" i="4"/>
  <c r="W44" i="4"/>
  <c r="V427" i="4"/>
  <c r="W331" i="4"/>
  <c r="W235" i="4"/>
  <c r="W91" i="4"/>
  <c r="W14" i="4"/>
  <c r="W346" i="4"/>
  <c r="W122" i="4"/>
  <c r="W42" i="4"/>
  <c r="W601" i="4"/>
  <c r="W281" i="4"/>
  <c r="W153" i="4"/>
  <c r="W142" i="4"/>
  <c r="W392" i="4"/>
  <c r="V280" i="4"/>
  <c r="W136" i="4"/>
  <c r="W8" i="4"/>
  <c r="W343" i="4"/>
  <c r="W87" i="4"/>
  <c r="W620" i="4"/>
  <c r="W342" i="4"/>
  <c r="W198" i="4"/>
  <c r="W134" i="4"/>
  <c r="W6" i="4"/>
  <c r="V405" i="4"/>
  <c r="W197" i="4"/>
  <c r="W21" i="4"/>
  <c r="W612" i="4"/>
  <c r="W372" i="4"/>
  <c r="W260" i="4"/>
  <c r="W180" i="4"/>
  <c r="W68" i="4"/>
  <c r="W419" i="4"/>
  <c r="W195" i="4"/>
  <c r="W35" i="4"/>
  <c r="W322" i="4"/>
  <c r="V258" i="4"/>
  <c r="W130" i="4"/>
  <c r="W18" i="4"/>
  <c r="V337" i="4"/>
  <c r="W193" i="4"/>
  <c r="W113" i="4"/>
  <c r="W368" i="4"/>
  <c r="W288" i="4"/>
  <c r="W208" i="4"/>
  <c r="W48" i="4"/>
  <c r="W271" i="4"/>
  <c r="V191" i="4"/>
  <c r="V95" i="4"/>
  <c r="W413" i="4"/>
  <c r="V285" i="4"/>
  <c r="V157" i="4"/>
  <c r="V13" i="4"/>
  <c r="V268" i="4"/>
  <c r="V140" i="4"/>
  <c r="V44" i="4"/>
  <c r="W427" i="4"/>
  <c r="V331" i="4"/>
  <c r="V235" i="4"/>
  <c r="V91" i="4"/>
  <c r="V14" i="4"/>
  <c r="V346" i="4"/>
  <c r="V122" i="4"/>
  <c r="V42" i="4"/>
  <c r="V601" i="4"/>
  <c r="V281" i="4"/>
  <c r="V153" i="4"/>
  <c r="V142" i="4"/>
  <c r="V392" i="4"/>
  <c r="W280" i="4"/>
  <c r="V136" i="4"/>
  <c r="V8" i="4"/>
  <c r="V343" i="4"/>
  <c r="V87" i="4"/>
  <c r="V620" i="4"/>
  <c r="V342" i="4"/>
  <c r="V198" i="4"/>
  <c r="V134" i="4"/>
  <c r="V6" i="4"/>
  <c r="W405" i="4"/>
  <c r="V197" i="4"/>
  <c r="V21" i="4"/>
  <c r="V612" i="4"/>
  <c r="V372" i="4"/>
  <c r="V260" i="4"/>
  <c r="V180" i="4"/>
  <c r="V68" i="4"/>
  <c r="V419" i="4"/>
  <c r="V195" i="4"/>
  <c r="V35" i="4"/>
  <c r="V322" i="4"/>
  <c r="W258" i="4"/>
  <c r="V130" i="4"/>
  <c r="V18" i="4"/>
  <c r="W337" i="4"/>
  <c r="V193" i="4"/>
  <c r="V113" i="4"/>
  <c r="V368" i="4"/>
  <c r="V288" i="4"/>
  <c r="V208" i="4"/>
  <c r="V48" i="4"/>
  <c r="Y255" i="4"/>
  <c r="AG255" i="4" s="1"/>
  <c r="AK255" i="4" s="1"/>
  <c r="Y143" i="4"/>
  <c r="AG143" i="4" s="1"/>
  <c r="AK143" i="4" s="1"/>
  <c r="Y63" i="4"/>
  <c r="AG63" i="4" s="1"/>
  <c r="AK63" i="4" s="1"/>
  <c r="Y381" i="4"/>
  <c r="AG381" i="4" s="1"/>
  <c r="AK381" i="4" s="1"/>
  <c r="Y253" i="4"/>
  <c r="AG253" i="4" s="1"/>
  <c r="AK253" i="4" s="1"/>
  <c r="Y77" i="4"/>
  <c r="AG77" i="4" s="1"/>
  <c r="AK77" i="4" s="1"/>
  <c r="Y364" i="4"/>
  <c r="AG364" i="4" s="1"/>
  <c r="AK364" i="4" s="1"/>
  <c r="Y236" i="4"/>
  <c r="AG236" i="4" s="1"/>
  <c r="AK236" i="4" s="1"/>
  <c r="Y108" i="4"/>
  <c r="AG108" i="4" s="1"/>
  <c r="AK108" i="4" s="1"/>
  <c r="Y12" i="4"/>
  <c r="AG12" i="4" s="1"/>
  <c r="AK12" i="4" s="1"/>
  <c r="Y411" i="4"/>
  <c r="AG411" i="4" s="1"/>
  <c r="AK411" i="4" s="1"/>
  <c r="Y283" i="4"/>
  <c r="AG283" i="4" s="1"/>
  <c r="AK283" i="4" s="1"/>
  <c r="Y219" i="4"/>
  <c r="AG219" i="4" s="1"/>
  <c r="AK219" i="4" s="1"/>
  <c r="Y350" i="4"/>
  <c r="AG350" i="4" s="1"/>
  <c r="AK350" i="4" s="1"/>
  <c r="Y602" i="4"/>
  <c r="AG602" i="4" s="1"/>
  <c r="AK602" i="4" s="1"/>
  <c r="Y250" i="4"/>
  <c r="AG250" i="4" s="1"/>
  <c r="AK250" i="4" s="1"/>
  <c r="Y106" i="4"/>
  <c r="AG106" i="4" s="1"/>
  <c r="AK106" i="4" s="1"/>
  <c r="Y414" i="4"/>
  <c r="AG414" i="4" s="1"/>
  <c r="AK414" i="4" s="1"/>
  <c r="Y425" i="4"/>
  <c r="AG425" i="4" s="1"/>
  <c r="AK425" i="4" s="1"/>
  <c r="Y265" i="4"/>
  <c r="AG265" i="4" s="1"/>
  <c r="AK265" i="4" s="1"/>
  <c r="Y137" i="4"/>
  <c r="AG137" i="4" s="1"/>
  <c r="AK137" i="4" s="1"/>
  <c r="Y94" i="4"/>
  <c r="AG94" i="4" s="1"/>
  <c r="AK94" i="4" s="1"/>
  <c r="Y360" i="4"/>
  <c r="AG360" i="4" s="1"/>
  <c r="AK360" i="4" s="1"/>
  <c r="Y264" i="4"/>
  <c r="AG264" i="4" s="1"/>
  <c r="AK264" i="4" s="1"/>
  <c r="Y120" i="4"/>
  <c r="AG120" i="4" s="1"/>
  <c r="AK120" i="4" s="1"/>
  <c r="Y407" i="4"/>
  <c r="AG407" i="4" s="1"/>
  <c r="AK407" i="4" s="1"/>
  <c r="Y215" i="4"/>
  <c r="AG215" i="4" s="1"/>
  <c r="AK215" i="4" s="1"/>
  <c r="Y55" i="4"/>
  <c r="AG55" i="4" s="1"/>
  <c r="AK55" i="4" s="1"/>
  <c r="Y390" i="4"/>
  <c r="AG390" i="4" s="1"/>
  <c r="AK390" i="4" s="1"/>
  <c r="Y262" i="4"/>
  <c r="AG262" i="4" s="1"/>
  <c r="AK262" i="4" s="1"/>
  <c r="Y182" i="4"/>
  <c r="AG182" i="4" s="1"/>
  <c r="AK182" i="4" s="1"/>
  <c r="Y118" i="4"/>
  <c r="AG118" i="4" s="1"/>
  <c r="AK118" i="4" s="1"/>
  <c r="Y607" i="4"/>
  <c r="AG607" i="4" s="1"/>
  <c r="AK607" i="4" s="1"/>
  <c r="Y389" i="4"/>
  <c r="AG389" i="4" s="1"/>
  <c r="AK389" i="4" s="1"/>
  <c r="Y149" i="4"/>
  <c r="AG149" i="4" s="1"/>
  <c r="AK149" i="4" s="1"/>
  <c r="Y5" i="4"/>
  <c r="AG5" i="4" s="1"/>
  <c r="AK5" i="4" s="1"/>
  <c r="Y420" i="4"/>
  <c r="AG420" i="4" s="1"/>
  <c r="AK420" i="4" s="1"/>
  <c r="Y340" i="4"/>
  <c r="AG340" i="4" s="1"/>
  <c r="AK340" i="4" s="1"/>
  <c r="Y244" i="4"/>
  <c r="AG244" i="4" s="1"/>
  <c r="AK244" i="4" s="1"/>
  <c r="Y148" i="4"/>
  <c r="AG148" i="4" s="1"/>
  <c r="AK148" i="4" s="1"/>
  <c r="Y20" i="4"/>
  <c r="AG20" i="4" s="1"/>
  <c r="AK20" i="4" s="1"/>
  <c r="Y387" i="4"/>
  <c r="AG387" i="4" s="1"/>
  <c r="AK387" i="4" s="1"/>
  <c r="Y115" i="4"/>
  <c r="AG115" i="4" s="1"/>
  <c r="AK115" i="4" s="1"/>
  <c r="Y238" i="4"/>
  <c r="AG238" i="4" s="1"/>
  <c r="AK238" i="4" s="1"/>
  <c r="Y306" i="4"/>
  <c r="AG306" i="4" s="1"/>
  <c r="AK306" i="4" s="1"/>
  <c r="Y242" i="4"/>
  <c r="AG242" i="4" s="1"/>
  <c r="AK242" i="4" s="1"/>
  <c r="Y98" i="4"/>
  <c r="AG98" i="4" s="1"/>
  <c r="AK98" i="4" s="1"/>
  <c r="Y618" i="4"/>
  <c r="AG618" i="4" s="1"/>
  <c r="AK618" i="4" s="1"/>
  <c r="Y289" i="4"/>
  <c r="AG289" i="4" s="1"/>
  <c r="AK289" i="4" s="1"/>
  <c r="Y177" i="4"/>
  <c r="AG177" i="4" s="1"/>
  <c r="AK177" i="4" s="1"/>
  <c r="Y97" i="4"/>
  <c r="AG97" i="4" s="1"/>
  <c r="AK97" i="4" s="1"/>
  <c r="Y352" i="4"/>
  <c r="AG352" i="4" s="1"/>
  <c r="AK352" i="4" s="1"/>
  <c r="Y272" i="4"/>
  <c r="AG272" i="4" s="1"/>
  <c r="AK272" i="4" s="1"/>
  <c r="Y192" i="4"/>
  <c r="AG192" i="4" s="1"/>
  <c r="AK192" i="4" s="1"/>
  <c r="Y32" i="4"/>
  <c r="AG32" i="4" s="1"/>
  <c r="AK32" i="4" s="1"/>
  <c r="X255" i="4"/>
  <c r="X143" i="4"/>
  <c r="X63" i="4"/>
  <c r="X381" i="4"/>
  <c r="X253" i="4"/>
  <c r="X77" i="4"/>
  <c r="X364" i="4"/>
  <c r="X236" i="4"/>
  <c r="X108" i="4"/>
  <c r="X12" i="4"/>
  <c r="X411" i="4"/>
  <c r="X283" i="4"/>
  <c r="X219" i="4"/>
  <c r="X350" i="4"/>
  <c r="X602" i="4"/>
  <c r="X250" i="4"/>
  <c r="X106" i="4"/>
  <c r="X414" i="4"/>
  <c r="X425" i="4"/>
  <c r="X265" i="4"/>
  <c r="X137" i="4"/>
  <c r="X94" i="4"/>
  <c r="X360" i="4"/>
  <c r="X264" i="4"/>
  <c r="X120" i="4"/>
  <c r="X407" i="4"/>
  <c r="X215" i="4"/>
  <c r="X55" i="4"/>
  <c r="X390" i="4"/>
  <c r="X262" i="4"/>
  <c r="X182" i="4"/>
  <c r="X118" i="4"/>
  <c r="X607" i="4"/>
  <c r="X389" i="4"/>
  <c r="X149" i="4"/>
  <c r="X5" i="4"/>
  <c r="X420" i="4"/>
  <c r="X340" i="4"/>
  <c r="X244" i="4"/>
  <c r="X148" i="4"/>
  <c r="X20" i="4"/>
  <c r="X387" i="4"/>
  <c r="X115" i="4"/>
  <c r="X238" i="4"/>
  <c r="X306" i="4"/>
  <c r="X242" i="4"/>
  <c r="X98" i="4"/>
  <c r="X618" i="4"/>
  <c r="X289" i="4"/>
  <c r="X177" i="4"/>
  <c r="X97" i="4"/>
  <c r="X352" i="4"/>
  <c r="X272" i="4"/>
  <c r="X192" i="4"/>
  <c r="X32" i="4"/>
  <c r="W255" i="4"/>
  <c r="W143" i="4"/>
  <c r="W63" i="4"/>
  <c r="W381" i="4"/>
  <c r="W253" i="4"/>
  <c r="W77" i="4"/>
  <c r="W364" i="4"/>
  <c r="V236" i="4"/>
  <c r="W108" i="4"/>
  <c r="W12" i="4"/>
  <c r="W411" i="4"/>
  <c r="W283" i="4"/>
  <c r="W219" i="4"/>
  <c r="V350" i="4"/>
  <c r="W602" i="4"/>
  <c r="W250" i="4"/>
  <c r="W106" i="4"/>
  <c r="W414" i="4"/>
  <c r="W425" i="4"/>
  <c r="V265" i="4"/>
  <c r="W137" i="4"/>
  <c r="W94" i="4"/>
  <c r="V360" i="4"/>
  <c r="W264" i="4"/>
  <c r="W120" i="4"/>
  <c r="W407" i="4"/>
  <c r="V215" i="4"/>
  <c r="W55" i="4"/>
  <c r="W390" i="4"/>
  <c r="W262" i="4"/>
  <c r="W182" i="4"/>
  <c r="W118" i="4"/>
  <c r="W607" i="4"/>
  <c r="W389" i="4"/>
  <c r="W149" i="4"/>
  <c r="W5" i="4"/>
  <c r="V420" i="4"/>
  <c r="W340" i="4"/>
  <c r="W244" i="4"/>
  <c r="W148" i="4"/>
  <c r="W20" i="4"/>
  <c r="V387" i="4"/>
  <c r="W115" i="4"/>
  <c r="W238" i="4"/>
  <c r="W306" i="4"/>
  <c r="W242" i="4"/>
  <c r="W98" i="4"/>
  <c r="W618" i="4"/>
  <c r="W289" i="4"/>
  <c r="W177" i="4"/>
  <c r="W97" i="4"/>
  <c r="W352" i="4"/>
  <c r="W272" i="4"/>
  <c r="W192" i="4"/>
  <c r="W32" i="4"/>
  <c r="Y4" i="4"/>
  <c r="AG4" i="4" s="1"/>
  <c r="AK4" i="4" s="1"/>
  <c r="X4" i="4"/>
  <c r="W4" i="4"/>
  <c r="W631" i="4"/>
  <c r="X631" i="4" s="1"/>
  <c r="Y631" i="4" s="1"/>
  <c r="H45" i="6"/>
  <c r="J45" i="6" s="1"/>
  <c r="H47" i="6"/>
  <c r="J47" i="6" s="1"/>
  <c r="H50" i="6"/>
  <c r="J50" i="6" s="1"/>
  <c r="H57" i="6"/>
  <c r="J57" i="6" s="1"/>
  <c r="H54" i="6"/>
  <c r="J54" i="6" s="1"/>
  <c r="H60" i="6"/>
  <c r="J60" i="6" s="1"/>
  <c r="H62" i="6"/>
  <c r="J62" i="6" s="1"/>
  <c r="H49" i="6"/>
  <c r="J49" i="6" s="1"/>
  <c r="H52" i="6"/>
  <c r="J52" i="6" s="1"/>
  <c r="H55" i="6"/>
  <c r="J55" i="6" s="1"/>
  <c r="H59" i="6"/>
  <c r="J59" i="6" s="1"/>
  <c r="H44" i="6"/>
  <c r="J44" i="6" s="1"/>
  <c r="H34" i="6" l="1"/>
  <c r="J34" i="6" s="1"/>
  <c r="H42" i="6"/>
  <c r="J42" i="6" s="1"/>
  <c r="H24" i="6"/>
  <c r="J24" i="6" s="1"/>
  <c r="H32" i="6"/>
  <c r="J32" i="6" s="1"/>
  <c r="H25" i="6"/>
  <c r="J25" i="6" s="1"/>
  <c r="H27" i="6"/>
  <c r="J27" i="6" s="1"/>
  <c r="H30" i="6"/>
  <c r="J30" i="6" s="1"/>
  <c r="H39" i="6"/>
  <c r="J39" i="6" s="1"/>
  <c r="H35" i="6"/>
  <c r="J35" i="6" s="1"/>
  <c r="H15" i="6"/>
  <c r="J15" i="6" s="1"/>
  <c r="H29" i="6"/>
  <c r="J29" i="6" s="1"/>
  <c r="H37" i="6"/>
  <c r="J37" i="6" s="1"/>
  <c r="H40" i="6"/>
  <c r="J40" i="6" s="1"/>
  <c r="H22" i="6"/>
  <c r="H14" i="6"/>
  <c r="J14" i="6" s="1"/>
  <c r="H5" i="6"/>
  <c r="J5" i="6" s="1"/>
  <c r="H9" i="6"/>
  <c r="J9" i="6" s="1"/>
  <c r="H11" i="6"/>
  <c r="H17" i="6"/>
  <c r="H20" i="6"/>
  <c r="J20" i="6" s="1"/>
  <c r="H4" i="6"/>
  <c r="J4" i="6" s="1"/>
  <c r="AH628" i="4"/>
  <c r="H7" i="6"/>
  <c r="H10" i="6"/>
  <c r="J10" i="6" s="1"/>
  <c r="H12" i="6"/>
  <c r="H16" i="6"/>
  <c r="K16" i="6" s="1"/>
  <c r="AJ628" i="4" s="1"/>
  <c r="H19" i="6"/>
  <c r="J19" i="6" s="1"/>
  <c r="AK628" i="4"/>
  <c r="K11" i="6" l="1"/>
  <c r="W627" i="4"/>
  <c r="X627" i="4"/>
  <c r="U3" i="4"/>
  <c r="V3" i="4" s="1"/>
  <c r="F3" i="4"/>
  <c r="P3" i="4"/>
  <c r="P627" i="4" s="1"/>
  <c r="X141" i="4" l="1"/>
  <c r="X69" i="4"/>
  <c r="X125" i="4"/>
  <c r="X329" i="4"/>
  <c r="X160" i="4"/>
  <c r="X37" i="4"/>
  <c r="X294" i="4"/>
  <c r="X393" i="4"/>
  <c r="X133" i="4"/>
  <c r="X151" i="4"/>
  <c r="X51" i="4"/>
  <c r="X348" i="4"/>
  <c r="X159" i="4"/>
  <c r="X50" i="4"/>
  <c r="X320" i="4"/>
  <c r="X181" i="4"/>
  <c r="X165" i="4"/>
  <c r="X399" i="4"/>
  <c r="X259" i="4"/>
  <c r="X212" i="4"/>
  <c r="X232" i="4"/>
  <c r="X282" i="4"/>
  <c r="X30" i="4"/>
  <c r="X310" i="4"/>
  <c r="X38" i="4"/>
  <c r="X17" i="4"/>
  <c r="X107" i="4"/>
  <c r="X25" i="4"/>
  <c r="X231" i="4"/>
  <c r="X334" i="4"/>
  <c r="X57" i="4"/>
  <c r="X23" i="4"/>
  <c r="X379" i="4"/>
  <c r="X315" i="4"/>
  <c r="X214" i="4"/>
  <c r="X131" i="4"/>
  <c r="X100" i="4"/>
  <c r="X279" i="4"/>
  <c r="X147" i="4"/>
  <c r="X295" i="4"/>
  <c r="X338" i="4"/>
  <c r="X29" i="4"/>
  <c r="X424" i="4"/>
  <c r="X349" i="4"/>
  <c r="X326" i="4"/>
  <c r="X124" i="4"/>
  <c r="X144" i="4"/>
  <c r="X19" i="4"/>
  <c r="X132" i="4"/>
  <c r="X377" i="4"/>
  <c r="X175" i="4"/>
  <c r="X367" i="4"/>
  <c r="X234" i="4"/>
  <c r="X205" i="4"/>
  <c r="X375" i="4"/>
  <c r="X378" i="4"/>
  <c r="X126" i="4"/>
  <c r="X200" i="4"/>
  <c r="X67" i="4"/>
  <c r="X109" i="4"/>
  <c r="X429" i="4"/>
  <c r="X185" i="4"/>
  <c r="X224" i="4"/>
  <c r="X410" i="4"/>
  <c r="X22" i="4"/>
  <c r="X261" i="4"/>
  <c r="X418" i="4"/>
  <c r="X64" i="4"/>
  <c r="X291" i="4"/>
  <c r="X174" i="4"/>
  <c r="X366" i="4"/>
  <c r="X299" i="4"/>
  <c r="X225" i="4"/>
  <c r="X431" i="4"/>
  <c r="X307" i="4"/>
  <c r="X241" i="4"/>
  <c r="X247" i="4"/>
  <c r="X382" i="4"/>
  <c r="X73" i="4"/>
  <c r="X263" i="4"/>
  <c r="X323" i="4"/>
  <c r="X428" i="4"/>
  <c r="X333" i="4"/>
  <c r="X213" i="4"/>
  <c r="X376" i="4"/>
  <c r="X163" i="4"/>
  <c r="X114" i="4"/>
  <c r="X119" i="4"/>
  <c r="X210" i="4"/>
  <c r="X71" i="4"/>
  <c r="X316" i="4"/>
  <c r="X357" i="4"/>
  <c r="X187" i="4"/>
  <c r="X218" i="4"/>
  <c r="X102" i="4"/>
  <c r="X397" i="4"/>
  <c r="X101" i="4"/>
  <c r="X176" i="4"/>
  <c r="X43" i="4"/>
  <c r="X361" i="4"/>
  <c r="X65" i="4"/>
  <c r="X204" i="4"/>
  <c r="X31" i="4"/>
  <c r="X81" i="4"/>
  <c r="X243" i="4"/>
  <c r="X356" i="4"/>
  <c r="X266" i="4"/>
  <c r="X36" i="4"/>
  <c r="X437" i="4"/>
  <c r="X41" i="4"/>
  <c r="X158" i="4"/>
  <c r="X302" i="4"/>
  <c r="X60" i="4"/>
  <c r="X606" i="4"/>
  <c r="X162" i="4"/>
  <c r="X423" i="4"/>
  <c r="X318" i="4"/>
  <c r="X434" i="4"/>
  <c r="X396" i="4"/>
  <c r="X309" i="4"/>
  <c r="X275" i="4"/>
  <c r="X54" i="4"/>
  <c r="X312" i="4"/>
  <c r="X314" i="4"/>
  <c r="X276" i="4"/>
  <c r="X325" i="4"/>
  <c r="X89" i="4"/>
  <c r="X128" i="4"/>
  <c r="X398" i="4"/>
  <c r="X403" i="4"/>
  <c r="X341" i="4"/>
  <c r="X339" i="4"/>
  <c r="X56" i="4"/>
  <c r="X311" i="4"/>
  <c r="X179" i="4"/>
  <c r="X121" i="4"/>
  <c r="X278" i="4"/>
  <c r="X422" i="4"/>
  <c r="X615" i="4"/>
  <c r="X146" i="4"/>
  <c r="X135" i="4"/>
  <c r="X164" i="4"/>
  <c r="X394" i="4"/>
  <c r="X75" i="4"/>
  <c r="X74" i="4"/>
  <c r="X40" i="4"/>
  <c r="X380" i="4"/>
  <c r="X217" i="4"/>
  <c r="X298" i="4"/>
  <c r="X33" i="4"/>
  <c r="X317" i="4"/>
  <c r="X62" i="4"/>
  <c r="X47" i="4"/>
  <c r="X406" i="4"/>
  <c r="X16" i="4"/>
  <c r="X335" i="4"/>
  <c r="X226" i="4"/>
  <c r="X11" i="4"/>
  <c r="X49" i="4"/>
  <c r="X370" i="4"/>
  <c r="X156" i="4"/>
  <c r="X401" i="4"/>
  <c r="X616" i="4"/>
  <c r="X409" i="4"/>
  <c r="X216" i="4"/>
  <c r="X183" i="4"/>
  <c r="X52" i="4"/>
  <c r="X82" i="4"/>
  <c r="X269" i="4"/>
  <c r="X277" i="4"/>
  <c r="X59" i="4"/>
  <c r="X88" i="4"/>
  <c r="X93" i="4"/>
  <c r="X96" i="4"/>
  <c r="X123" i="4"/>
  <c r="X257" i="4"/>
  <c r="X330" i="4"/>
  <c r="X436" i="4"/>
  <c r="X293" i="4"/>
  <c r="X308" i="4"/>
  <c r="X355" i="4"/>
  <c r="X313" i="4"/>
  <c r="X385" i="4"/>
  <c r="X351" i="4"/>
  <c r="X284" i="4"/>
  <c r="X220" i="4"/>
  <c r="X319" i="4"/>
  <c r="X171" i="4"/>
  <c r="X287" i="4"/>
  <c r="X79" i="4"/>
  <c r="X229" i="4"/>
  <c r="X9" i="4"/>
  <c r="X152" i="4"/>
  <c r="X154" i="4"/>
  <c r="X354" i="4"/>
  <c r="X604" i="4"/>
  <c r="X207" i="4"/>
  <c r="X202" i="4"/>
  <c r="X416" i="4"/>
  <c r="X206" i="4"/>
  <c r="X328" i="4"/>
  <c r="X201" i="4"/>
  <c r="X26" i="4"/>
  <c r="X433" i="4"/>
  <c r="X222" i="4"/>
  <c r="X105" i="4"/>
  <c r="X203" i="4"/>
  <c r="X129" i="4"/>
  <c r="X353" i="4"/>
  <c r="X103" i="4"/>
  <c r="X252" i="4"/>
  <c r="X27" i="4"/>
  <c r="X10" i="4"/>
  <c r="X104" i="4"/>
  <c r="X417" i="4"/>
  <c r="X412" i="4"/>
  <c r="X28" i="4"/>
  <c r="X400" i="4"/>
  <c r="X186" i="4"/>
  <c r="X371" i="4"/>
  <c r="X386" i="4"/>
  <c r="X254" i="4"/>
  <c r="X327" i="4"/>
  <c r="X184" i="4"/>
  <c r="X609" i="4"/>
  <c r="X305" i="4"/>
  <c r="X384" i="4"/>
  <c r="X303" i="4"/>
  <c r="X221" i="4"/>
  <c r="X321" i="4"/>
  <c r="X85" i="4"/>
  <c r="X189" i="4"/>
  <c r="X169" i="4"/>
  <c r="X395" i="4"/>
  <c r="W125" i="4"/>
  <c r="W141" i="4"/>
  <c r="W69" i="4"/>
  <c r="W16" i="4"/>
  <c r="W293" i="4"/>
  <c r="W329" i="4"/>
  <c r="W160" i="4"/>
  <c r="W37" i="4"/>
  <c r="W294" i="4"/>
  <c r="W393" i="4"/>
  <c r="W133" i="4"/>
  <c r="W151" i="4"/>
  <c r="W51" i="4"/>
  <c r="W348" i="4"/>
  <c r="W159" i="4"/>
  <c r="W50" i="4"/>
  <c r="W320" i="4"/>
  <c r="W181" i="4"/>
  <c r="W165" i="4"/>
  <c r="W399" i="4"/>
  <c r="W259" i="4"/>
  <c r="W212" i="4"/>
  <c r="W232" i="4"/>
  <c r="W282" i="4"/>
  <c r="W30" i="4"/>
  <c r="W310" i="4"/>
  <c r="W38" i="4"/>
  <c r="W17" i="4"/>
  <c r="W107" i="4"/>
  <c r="W25" i="4"/>
  <c r="W231" i="4"/>
  <c r="W334" i="4"/>
  <c r="W57" i="4"/>
  <c r="W23" i="4"/>
  <c r="W379" i="4"/>
  <c r="W315" i="4"/>
  <c r="W214" i="4"/>
  <c r="W131" i="4"/>
  <c r="W100" i="4"/>
  <c r="W279" i="4"/>
  <c r="W147" i="4"/>
  <c r="W295" i="4"/>
  <c r="W338" i="4"/>
  <c r="W29" i="4"/>
  <c r="W424" i="4"/>
  <c r="W349" i="4"/>
  <c r="W326" i="4"/>
  <c r="W124" i="4"/>
  <c r="W144" i="4"/>
  <c r="W19" i="4"/>
  <c r="W75" i="4"/>
  <c r="W330" i="4"/>
  <c r="W335" i="4"/>
  <c r="W135" i="4"/>
  <c r="W401" i="4"/>
  <c r="W164" i="4"/>
  <c r="W616" i="4"/>
  <c r="W409" i="4"/>
  <c r="W216" i="4"/>
  <c r="W183" i="4"/>
  <c r="W52" i="4"/>
  <c r="W40" i="4"/>
  <c r="W380" i="4"/>
  <c r="W298" i="4"/>
  <c r="W88" i="4"/>
  <c r="W93" i="4"/>
  <c r="W96" i="4"/>
  <c r="W62" i="4"/>
  <c r="W436" i="4"/>
  <c r="W313" i="4"/>
  <c r="W49" i="4"/>
  <c r="W132" i="4"/>
  <c r="W377" i="4"/>
  <c r="W175" i="4"/>
  <c r="W367" i="4"/>
  <c r="W234" i="4"/>
  <c r="W205" i="4"/>
  <c r="W375" i="4"/>
  <c r="W378" i="4"/>
  <c r="W126" i="4"/>
  <c r="W200" i="4"/>
  <c r="W67" i="4"/>
  <c r="W109" i="4"/>
  <c r="W429" i="4"/>
  <c r="W185" i="4"/>
  <c r="W224" i="4"/>
  <c r="W410" i="4"/>
  <c r="W22" i="4"/>
  <c r="W261" i="4"/>
  <c r="W418" i="4"/>
  <c r="W64" i="4"/>
  <c r="W291" i="4"/>
  <c r="W174" i="4"/>
  <c r="W366" i="4"/>
  <c r="W299" i="4"/>
  <c r="W225" i="4"/>
  <c r="W431" i="4"/>
  <c r="W307" i="4"/>
  <c r="W241" i="4"/>
  <c r="W247" i="4"/>
  <c r="W382" i="4"/>
  <c r="W73" i="4"/>
  <c r="W263" i="4"/>
  <c r="W323" i="4"/>
  <c r="W428" i="4"/>
  <c r="W333" i="4"/>
  <c r="W213" i="4"/>
  <c r="W376" i="4"/>
  <c r="W163" i="4"/>
  <c r="W114" i="4"/>
  <c r="W119" i="4"/>
  <c r="W210" i="4"/>
  <c r="W71" i="4"/>
  <c r="W316" i="4"/>
  <c r="W357" i="4"/>
  <c r="W187" i="4"/>
  <c r="W226" i="4"/>
  <c r="W269" i="4"/>
  <c r="W317" i="4"/>
  <c r="W406" i="4"/>
  <c r="W156" i="4"/>
  <c r="W146" i="4"/>
  <c r="W11" i="4"/>
  <c r="W394" i="4"/>
  <c r="W74" i="4"/>
  <c r="W82" i="4"/>
  <c r="W277" i="4"/>
  <c r="W59" i="4"/>
  <c r="W33" i="4"/>
  <c r="W123" i="4"/>
  <c r="W47" i="4"/>
  <c r="W308" i="4"/>
  <c r="W218" i="4"/>
  <c r="W102" i="4"/>
  <c r="W397" i="4"/>
  <c r="W101" i="4"/>
  <c r="W176" i="4"/>
  <c r="W43" i="4"/>
  <c r="W361" i="4"/>
  <c r="W65" i="4"/>
  <c r="W204" i="4"/>
  <c r="W31" i="4"/>
  <c r="W81" i="4"/>
  <c r="W243" i="4"/>
  <c r="W356" i="4"/>
  <c r="W266" i="4"/>
  <c r="W36" i="4"/>
  <c r="W437" i="4"/>
  <c r="W41" i="4"/>
  <c r="W158" i="4"/>
  <c r="W302" i="4"/>
  <c r="W60" i="4"/>
  <c r="W606" i="4"/>
  <c r="W162" i="4"/>
  <c r="W423" i="4"/>
  <c r="W318" i="4"/>
  <c r="W434" i="4"/>
  <c r="W396" i="4"/>
  <c r="W309" i="4"/>
  <c r="W275" i="4"/>
  <c r="W54" i="4"/>
  <c r="W312" i="4"/>
  <c r="W314" i="4"/>
  <c r="W276" i="4"/>
  <c r="W325" i="4"/>
  <c r="W89" i="4"/>
  <c r="W128" i="4"/>
  <c r="W398" i="4"/>
  <c r="W403" i="4"/>
  <c r="W341" i="4"/>
  <c r="W339" i="4"/>
  <c r="W56" i="4"/>
  <c r="W311" i="4"/>
  <c r="W179" i="4"/>
  <c r="W121" i="4"/>
  <c r="W278" i="4"/>
  <c r="W422" i="4"/>
  <c r="W615" i="4"/>
  <c r="W370" i="4"/>
  <c r="W257" i="4"/>
  <c r="W217" i="4"/>
  <c r="W355" i="4"/>
  <c r="W129" i="4"/>
  <c r="W417" i="4"/>
  <c r="W327" i="4"/>
  <c r="W384" i="4"/>
  <c r="W254" i="4"/>
  <c r="W103" i="4"/>
  <c r="W400" i="4"/>
  <c r="W220" i="4"/>
  <c r="W319" i="4"/>
  <c r="W171" i="4"/>
  <c r="W287" i="4"/>
  <c r="W79" i="4"/>
  <c r="W229" i="4"/>
  <c r="W9" i="4"/>
  <c r="W152" i="4"/>
  <c r="W154" i="4"/>
  <c r="W354" i="4"/>
  <c r="W604" i="4"/>
  <c r="W207" i="4"/>
  <c r="W202" i="4"/>
  <c r="W385" i="4"/>
  <c r="W433" i="4"/>
  <c r="W252" i="4"/>
  <c r="W305" i="4"/>
  <c r="W28" i="4"/>
  <c r="W203" i="4"/>
  <c r="W386" i="4"/>
  <c r="W416" i="4"/>
  <c r="W206" i="4"/>
  <c r="W26" i="4"/>
  <c r="W10" i="4"/>
  <c r="W104" i="4"/>
  <c r="W609" i="4"/>
  <c r="W105" i="4"/>
  <c r="W303" i="4"/>
  <c r="W222" i="4"/>
  <c r="W412" i="4"/>
  <c r="W321" i="4"/>
  <c r="W186" i="4"/>
  <c r="W371" i="4"/>
  <c r="W353" i="4"/>
  <c r="W27" i="4"/>
  <c r="W351" i="4"/>
  <c r="W328" i="4"/>
  <c r="W184" i="4"/>
  <c r="W284" i="4"/>
  <c r="W221" i="4"/>
  <c r="W201" i="4"/>
  <c r="W85" i="4"/>
  <c r="W189" i="4"/>
  <c r="W395" i="4"/>
  <c r="W169" i="4"/>
  <c r="Y3" i="4"/>
  <c r="X3" i="4"/>
  <c r="W3" i="4"/>
  <c r="V628" i="4"/>
  <c r="AI628" i="4"/>
  <c r="P629" i="4"/>
  <c r="O3" i="4"/>
  <c r="O627" i="4" s="1"/>
  <c r="Q3" i="4"/>
  <c r="Q627" i="4" s="1"/>
  <c r="Y628" i="4" l="1"/>
  <c r="I21" i="6" s="1"/>
  <c r="J21" i="6" s="1"/>
  <c r="AC627" i="4" s="1"/>
  <c r="AG3" i="4"/>
  <c r="AK3" i="4" s="1"/>
  <c r="X628" i="4"/>
  <c r="I16" i="6" s="1"/>
  <c r="J16" i="6" s="1"/>
  <c r="AB627" i="4" s="1"/>
  <c r="AB3" i="4" s="1"/>
  <c r="AF3" i="4" s="1"/>
  <c r="Q629" i="4"/>
  <c r="O629" i="4"/>
  <c r="W628" i="4"/>
  <c r="I11" i="6" s="1"/>
  <c r="J11" i="6" s="1"/>
  <c r="AA627" i="4" s="1"/>
  <c r="AA3" i="4" s="1"/>
  <c r="AE3" i="4" s="1"/>
  <c r="I12" i="6"/>
  <c r="J12" i="6" s="1"/>
  <c r="I17" i="6"/>
  <c r="J17" i="6" s="1"/>
  <c r="I7" i="6"/>
  <c r="J7" i="6" s="1"/>
  <c r="I22" i="6"/>
  <c r="J22" i="6" s="1"/>
  <c r="AB46" i="4" l="1"/>
  <c r="AF46" i="4" s="1"/>
  <c r="AJ46" i="4" s="1"/>
  <c r="AB48" i="4"/>
  <c r="AF48" i="4" s="1"/>
  <c r="AJ48" i="4" s="1"/>
  <c r="AB59" i="4"/>
  <c r="AF59" i="4" s="1"/>
  <c r="AJ59" i="4" s="1"/>
  <c r="AB6" i="4"/>
  <c r="AF6" i="4" s="1"/>
  <c r="AJ6" i="4" s="1"/>
  <c r="AB4" i="4"/>
  <c r="AF4" i="4" s="1"/>
  <c r="AJ4" i="4" s="1"/>
  <c r="AB5" i="4"/>
  <c r="AF5" i="4" s="1"/>
  <c r="AJ5" i="4" s="1"/>
  <c r="AB31" i="4"/>
  <c r="AF31" i="4" s="1"/>
  <c r="AJ31" i="4" s="1"/>
  <c r="AB44" i="4"/>
  <c r="AF44" i="4" s="1"/>
  <c r="AJ44" i="4" s="1"/>
  <c r="AB47" i="4"/>
  <c r="AF47" i="4" s="1"/>
  <c r="AJ47" i="4" s="1"/>
  <c r="AB52" i="4"/>
  <c r="AF52" i="4" s="1"/>
  <c r="AJ52" i="4" s="1"/>
  <c r="AB7" i="4"/>
  <c r="AF7" i="4" s="1"/>
  <c r="AJ7" i="4" s="1"/>
  <c r="AB10" i="4"/>
  <c r="AF10" i="4" s="1"/>
  <c r="AJ10" i="4" s="1"/>
  <c r="AB37" i="4"/>
  <c r="AF37" i="4" s="1"/>
  <c r="AJ37" i="4" s="1"/>
  <c r="AB72" i="4"/>
  <c r="AF72" i="4" s="1"/>
  <c r="AJ72" i="4" s="1"/>
  <c r="AB19" i="4"/>
  <c r="AF19" i="4" s="1"/>
  <c r="AJ19" i="4" s="1"/>
  <c r="AB35" i="4"/>
  <c r="AF35" i="4" s="1"/>
  <c r="AJ35" i="4" s="1"/>
  <c r="AB40" i="4"/>
  <c r="AF40" i="4" s="1"/>
  <c r="AJ40" i="4" s="1"/>
  <c r="AB75" i="4"/>
  <c r="AF75" i="4" s="1"/>
  <c r="AJ75" i="4" s="1"/>
  <c r="AB85" i="4"/>
  <c r="AF85" i="4" s="1"/>
  <c r="AJ85" i="4" s="1"/>
  <c r="AB20" i="4"/>
  <c r="AF20" i="4" s="1"/>
  <c r="AJ20" i="4" s="1"/>
  <c r="AB25" i="4"/>
  <c r="AF25" i="4" s="1"/>
  <c r="AJ25" i="4" s="1"/>
  <c r="AB55" i="4"/>
  <c r="AF55" i="4" s="1"/>
  <c r="AJ55" i="4" s="1"/>
  <c r="AB26" i="4"/>
  <c r="AF26" i="4" s="1"/>
  <c r="AJ26" i="4" s="1"/>
  <c r="AB66" i="4"/>
  <c r="AF66" i="4" s="1"/>
  <c r="AJ66" i="4" s="1"/>
  <c r="AB70" i="4"/>
  <c r="AF70" i="4" s="1"/>
  <c r="AJ70" i="4" s="1"/>
  <c r="AB27" i="4"/>
  <c r="AF27" i="4" s="1"/>
  <c r="AJ27" i="4" s="1"/>
  <c r="AB36" i="4"/>
  <c r="AF36" i="4" s="1"/>
  <c r="AJ36" i="4" s="1"/>
  <c r="AB41" i="4"/>
  <c r="AF41" i="4" s="1"/>
  <c r="AJ41" i="4" s="1"/>
  <c r="AB56" i="4"/>
  <c r="AF56" i="4" s="1"/>
  <c r="AJ56" i="4" s="1"/>
  <c r="AB60" i="4"/>
  <c r="AF60" i="4" s="1"/>
  <c r="AJ60" i="4" s="1"/>
  <c r="AB71" i="4"/>
  <c r="AF71" i="4" s="1"/>
  <c r="AJ71" i="4" s="1"/>
  <c r="AB42" i="4"/>
  <c r="AF42" i="4" s="1"/>
  <c r="AJ42" i="4" s="1"/>
  <c r="AB8" i="4"/>
  <c r="AF8" i="4" s="1"/>
  <c r="AJ8" i="4" s="1"/>
  <c r="AB32" i="4"/>
  <c r="AF32" i="4" s="1"/>
  <c r="AJ32" i="4" s="1"/>
  <c r="AB73" i="4"/>
  <c r="AF73" i="4" s="1"/>
  <c r="AJ73" i="4" s="1"/>
  <c r="AB11" i="4"/>
  <c r="AF11" i="4" s="1"/>
  <c r="AJ11" i="4" s="1"/>
  <c r="AB29" i="4"/>
  <c r="AF29" i="4" s="1"/>
  <c r="AJ29" i="4" s="1"/>
  <c r="AB30" i="4"/>
  <c r="AF30" i="4" s="1"/>
  <c r="AJ30" i="4" s="1"/>
  <c r="AB74" i="4"/>
  <c r="AF74" i="4" s="1"/>
  <c r="AJ74" i="4" s="1"/>
  <c r="AB16" i="4"/>
  <c r="AF16" i="4" s="1"/>
  <c r="AJ16" i="4" s="1"/>
  <c r="AB61" i="4"/>
  <c r="AF61" i="4" s="1"/>
  <c r="AJ61" i="4" s="1"/>
  <c r="AB62" i="4"/>
  <c r="AF62" i="4" s="1"/>
  <c r="AJ62" i="4" s="1"/>
  <c r="AB93" i="4"/>
  <c r="AF93" i="4" s="1"/>
  <c r="AJ93" i="4" s="1"/>
  <c r="AB97" i="4"/>
  <c r="AF97" i="4" s="1"/>
  <c r="AJ97" i="4" s="1"/>
  <c r="AB15" i="4"/>
  <c r="AF15" i="4" s="1"/>
  <c r="AJ15" i="4" s="1"/>
  <c r="AB50" i="4"/>
  <c r="AF50" i="4" s="1"/>
  <c r="AJ50" i="4" s="1"/>
  <c r="AB54" i="4"/>
  <c r="AF54" i="4" s="1"/>
  <c r="AJ54" i="4" s="1"/>
  <c r="AB84" i="4"/>
  <c r="AF84" i="4" s="1"/>
  <c r="AJ84" i="4" s="1"/>
  <c r="AB28" i="4"/>
  <c r="AF28" i="4" s="1"/>
  <c r="AJ28" i="4" s="1"/>
  <c r="AB53" i="4"/>
  <c r="AF53" i="4" s="1"/>
  <c r="AJ53" i="4" s="1"/>
  <c r="AB57" i="4"/>
  <c r="AF57" i="4" s="1"/>
  <c r="AJ57" i="4" s="1"/>
  <c r="AB58" i="4"/>
  <c r="AF58" i="4" s="1"/>
  <c r="AJ58" i="4" s="1"/>
  <c r="AB63" i="4"/>
  <c r="AF63" i="4" s="1"/>
  <c r="AJ63" i="4" s="1"/>
  <c r="AB88" i="4"/>
  <c r="AF88" i="4" s="1"/>
  <c r="AJ88" i="4" s="1"/>
  <c r="AB43" i="4"/>
  <c r="AF43" i="4" s="1"/>
  <c r="AJ43" i="4" s="1"/>
  <c r="AB49" i="4"/>
  <c r="AF49" i="4" s="1"/>
  <c r="AJ49" i="4" s="1"/>
  <c r="AB76" i="4"/>
  <c r="AF76" i="4" s="1"/>
  <c r="AJ76" i="4" s="1"/>
  <c r="AB77" i="4"/>
  <c r="AF77" i="4" s="1"/>
  <c r="AJ77" i="4" s="1"/>
  <c r="AB51" i="4"/>
  <c r="AF51" i="4" s="1"/>
  <c r="AJ51" i="4" s="1"/>
  <c r="AB45" i="4"/>
  <c r="AF45" i="4" s="1"/>
  <c r="AJ45" i="4" s="1"/>
  <c r="AB86" i="4"/>
  <c r="AF86" i="4" s="1"/>
  <c r="AJ86" i="4" s="1"/>
  <c r="AB100" i="4"/>
  <c r="AF100" i="4" s="1"/>
  <c r="AJ100" i="4" s="1"/>
  <c r="AB114" i="4"/>
  <c r="AF114" i="4" s="1"/>
  <c r="AJ114" i="4" s="1"/>
  <c r="AB94" i="4"/>
  <c r="AF94" i="4" s="1"/>
  <c r="AJ94" i="4" s="1"/>
  <c r="AB126" i="4"/>
  <c r="AF126" i="4" s="1"/>
  <c r="AJ126" i="4" s="1"/>
  <c r="AB130" i="4"/>
  <c r="AF130" i="4" s="1"/>
  <c r="AJ130" i="4" s="1"/>
  <c r="AB34" i="4"/>
  <c r="AF34" i="4" s="1"/>
  <c r="AJ34" i="4" s="1"/>
  <c r="AB79" i="4"/>
  <c r="AF79" i="4" s="1"/>
  <c r="AJ79" i="4" s="1"/>
  <c r="AB87" i="4"/>
  <c r="AF87" i="4" s="1"/>
  <c r="AJ87" i="4" s="1"/>
  <c r="AB89" i="4"/>
  <c r="AF89" i="4" s="1"/>
  <c r="AJ89" i="4" s="1"/>
  <c r="AB101" i="4"/>
  <c r="AF101" i="4" s="1"/>
  <c r="AJ101" i="4" s="1"/>
  <c r="AB133" i="4"/>
  <c r="AF133" i="4" s="1"/>
  <c r="AJ133" i="4" s="1"/>
  <c r="AB23" i="4"/>
  <c r="AF23" i="4" s="1"/>
  <c r="AJ23" i="4" s="1"/>
  <c r="AB33" i="4"/>
  <c r="AF33" i="4" s="1"/>
  <c r="AJ33" i="4" s="1"/>
  <c r="AB65" i="4"/>
  <c r="AF65" i="4" s="1"/>
  <c r="AJ65" i="4" s="1"/>
  <c r="AB90" i="4"/>
  <c r="AF90" i="4" s="1"/>
  <c r="AJ90" i="4" s="1"/>
  <c r="AB109" i="4"/>
  <c r="AF109" i="4" s="1"/>
  <c r="AJ109" i="4" s="1"/>
  <c r="AB122" i="4"/>
  <c r="AF122" i="4" s="1"/>
  <c r="AJ122" i="4" s="1"/>
  <c r="AB124" i="4"/>
  <c r="AF124" i="4" s="1"/>
  <c r="AJ124" i="4" s="1"/>
  <c r="AB128" i="4"/>
  <c r="AF128" i="4" s="1"/>
  <c r="AJ128" i="4" s="1"/>
  <c r="AB13" i="4"/>
  <c r="AF13" i="4" s="1"/>
  <c r="AJ13" i="4" s="1"/>
  <c r="AB96" i="4"/>
  <c r="AF96" i="4" s="1"/>
  <c r="AJ96" i="4" s="1"/>
  <c r="AB98" i="4"/>
  <c r="AF98" i="4" s="1"/>
  <c r="AJ98" i="4" s="1"/>
  <c r="AB102" i="4"/>
  <c r="AF102" i="4" s="1"/>
  <c r="AJ102" i="4" s="1"/>
  <c r="AB117" i="4"/>
  <c r="AF117" i="4" s="1"/>
  <c r="AJ117" i="4" s="1"/>
  <c r="AB132" i="4"/>
  <c r="AF132" i="4" s="1"/>
  <c r="AJ132" i="4" s="1"/>
  <c r="AB143" i="4"/>
  <c r="AF143" i="4" s="1"/>
  <c r="AJ143" i="4" s="1"/>
  <c r="AB150" i="4"/>
  <c r="AF150" i="4" s="1"/>
  <c r="AJ150" i="4" s="1"/>
  <c r="AB163" i="4"/>
  <c r="AF163" i="4" s="1"/>
  <c r="AJ163" i="4" s="1"/>
  <c r="AB170" i="4"/>
  <c r="AF170" i="4" s="1"/>
  <c r="AJ170" i="4" s="1"/>
  <c r="AB181" i="4"/>
  <c r="AF181" i="4" s="1"/>
  <c r="AJ181" i="4" s="1"/>
  <c r="AB91" i="4"/>
  <c r="AF91" i="4" s="1"/>
  <c r="AJ91" i="4" s="1"/>
  <c r="AB99" i="4"/>
  <c r="AF99" i="4" s="1"/>
  <c r="AJ99" i="4" s="1"/>
  <c r="AB147" i="4"/>
  <c r="AF147" i="4" s="1"/>
  <c r="AJ147" i="4" s="1"/>
  <c r="AB148" i="4"/>
  <c r="AF148" i="4" s="1"/>
  <c r="AJ148" i="4" s="1"/>
  <c r="AB155" i="4"/>
  <c r="AF155" i="4" s="1"/>
  <c r="AJ155" i="4" s="1"/>
  <c r="AB176" i="4"/>
  <c r="AF176" i="4" s="1"/>
  <c r="AJ176" i="4" s="1"/>
  <c r="AB184" i="4"/>
  <c r="AF184" i="4" s="1"/>
  <c r="AJ184" i="4" s="1"/>
  <c r="AB112" i="4"/>
  <c r="AF112" i="4" s="1"/>
  <c r="AJ112" i="4" s="1"/>
  <c r="AB118" i="4"/>
  <c r="AF118" i="4" s="1"/>
  <c r="AJ118" i="4" s="1"/>
  <c r="AB123" i="4"/>
  <c r="AF123" i="4" s="1"/>
  <c r="AJ123" i="4" s="1"/>
  <c r="AB127" i="4"/>
  <c r="AF127" i="4" s="1"/>
  <c r="AJ127" i="4" s="1"/>
  <c r="AB153" i="4"/>
  <c r="AF153" i="4" s="1"/>
  <c r="AJ153" i="4" s="1"/>
  <c r="AB161" i="4"/>
  <c r="AF161" i="4" s="1"/>
  <c r="AJ161" i="4" s="1"/>
  <c r="AB24" i="4"/>
  <c r="AF24" i="4" s="1"/>
  <c r="AJ24" i="4" s="1"/>
  <c r="AB67" i="4"/>
  <c r="AF67" i="4" s="1"/>
  <c r="AJ67" i="4" s="1"/>
  <c r="AB113" i="4"/>
  <c r="AF113" i="4" s="1"/>
  <c r="AJ113" i="4" s="1"/>
  <c r="AB138" i="4"/>
  <c r="AF138" i="4" s="1"/>
  <c r="AJ138" i="4" s="1"/>
  <c r="AB9" i="4"/>
  <c r="AF9" i="4" s="1"/>
  <c r="AJ9" i="4" s="1"/>
  <c r="AB22" i="4"/>
  <c r="AF22" i="4" s="1"/>
  <c r="AJ22" i="4" s="1"/>
  <c r="AB64" i="4"/>
  <c r="AF64" i="4" s="1"/>
  <c r="AJ64" i="4" s="1"/>
  <c r="AB81" i="4"/>
  <c r="AF81" i="4" s="1"/>
  <c r="AJ81" i="4" s="1"/>
  <c r="AB78" i="4"/>
  <c r="AF78" i="4" s="1"/>
  <c r="AJ78" i="4" s="1"/>
  <c r="AB136" i="4"/>
  <c r="AF136" i="4" s="1"/>
  <c r="AJ136" i="4" s="1"/>
  <c r="AB141" i="4"/>
  <c r="AF141" i="4" s="1"/>
  <c r="AJ141" i="4" s="1"/>
  <c r="AB17" i="4"/>
  <c r="AF17" i="4" s="1"/>
  <c r="AJ17" i="4" s="1"/>
  <c r="AB39" i="4"/>
  <c r="AF39" i="4" s="1"/>
  <c r="AJ39" i="4" s="1"/>
  <c r="AB14" i="4"/>
  <c r="AF14" i="4" s="1"/>
  <c r="AJ14" i="4" s="1"/>
  <c r="AB106" i="4"/>
  <c r="AF106" i="4" s="1"/>
  <c r="AJ106" i="4" s="1"/>
  <c r="AB115" i="4"/>
  <c r="AF115" i="4" s="1"/>
  <c r="AJ115" i="4" s="1"/>
  <c r="AB159" i="4"/>
  <c r="AF159" i="4" s="1"/>
  <c r="AJ159" i="4" s="1"/>
  <c r="AB178" i="4"/>
  <c r="AF178" i="4" s="1"/>
  <c r="AJ178" i="4" s="1"/>
  <c r="AB183" i="4"/>
  <c r="AF183" i="4" s="1"/>
  <c r="AJ183" i="4" s="1"/>
  <c r="AB189" i="4"/>
  <c r="AF189" i="4" s="1"/>
  <c r="AJ189" i="4" s="1"/>
  <c r="AB193" i="4"/>
  <c r="AF193" i="4" s="1"/>
  <c r="AJ193" i="4" s="1"/>
  <c r="AB196" i="4"/>
  <c r="AF196" i="4" s="1"/>
  <c r="AJ196" i="4" s="1"/>
  <c r="AB201" i="4"/>
  <c r="AF201" i="4" s="1"/>
  <c r="AJ201" i="4" s="1"/>
  <c r="AB210" i="4"/>
  <c r="AF210" i="4" s="1"/>
  <c r="AJ210" i="4" s="1"/>
  <c r="AB38" i="4"/>
  <c r="AF38" i="4" s="1"/>
  <c r="AJ38" i="4" s="1"/>
  <c r="AB125" i="4"/>
  <c r="AF125" i="4" s="1"/>
  <c r="AJ125" i="4" s="1"/>
  <c r="AB151" i="4"/>
  <c r="AF151" i="4" s="1"/>
  <c r="AJ151" i="4" s="1"/>
  <c r="AB171" i="4"/>
  <c r="AF171" i="4" s="1"/>
  <c r="AJ171" i="4" s="1"/>
  <c r="AB172" i="4"/>
  <c r="AF172" i="4" s="1"/>
  <c r="AJ172" i="4" s="1"/>
  <c r="AB214" i="4"/>
  <c r="AF214" i="4" s="1"/>
  <c r="AJ214" i="4" s="1"/>
  <c r="AB12" i="4"/>
  <c r="AF12" i="4" s="1"/>
  <c r="AJ12" i="4" s="1"/>
  <c r="AB95" i="4"/>
  <c r="AF95" i="4" s="1"/>
  <c r="AJ95" i="4" s="1"/>
  <c r="AB160" i="4"/>
  <c r="AF160" i="4" s="1"/>
  <c r="AJ160" i="4" s="1"/>
  <c r="AB202" i="4"/>
  <c r="AF202" i="4" s="1"/>
  <c r="AJ202" i="4" s="1"/>
  <c r="AB204" i="4"/>
  <c r="AF204" i="4" s="1"/>
  <c r="AJ204" i="4" s="1"/>
  <c r="AB218" i="4"/>
  <c r="AF218" i="4" s="1"/>
  <c r="AJ218" i="4" s="1"/>
  <c r="AB220" i="4"/>
  <c r="AF220" i="4" s="1"/>
  <c r="AJ220" i="4" s="1"/>
  <c r="AB68" i="4"/>
  <c r="AF68" i="4" s="1"/>
  <c r="AJ68" i="4" s="1"/>
  <c r="AB103" i="4"/>
  <c r="AF103" i="4" s="1"/>
  <c r="AJ103" i="4" s="1"/>
  <c r="AB211" i="4"/>
  <c r="AF211" i="4" s="1"/>
  <c r="AJ211" i="4" s="1"/>
  <c r="AB215" i="4"/>
  <c r="AF215" i="4" s="1"/>
  <c r="AJ215" i="4" s="1"/>
  <c r="AB223" i="4"/>
  <c r="AF223" i="4" s="1"/>
  <c r="AJ223" i="4" s="1"/>
  <c r="AB227" i="4"/>
  <c r="AF227" i="4" s="1"/>
  <c r="AJ227" i="4" s="1"/>
  <c r="AB162" i="4"/>
  <c r="AF162" i="4" s="1"/>
  <c r="AJ162" i="4" s="1"/>
  <c r="AB173" i="4"/>
  <c r="AF173" i="4" s="1"/>
  <c r="AJ173" i="4" s="1"/>
  <c r="AB199" i="4"/>
  <c r="AF199" i="4" s="1"/>
  <c r="AJ199" i="4" s="1"/>
  <c r="AB121" i="4"/>
  <c r="AF121" i="4" s="1"/>
  <c r="AJ121" i="4" s="1"/>
  <c r="AB154" i="4"/>
  <c r="AF154" i="4" s="1"/>
  <c r="AJ154" i="4" s="1"/>
  <c r="AB165" i="4"/>
  <c r="AF165" i="4" s="1"/>
  <c r="AJ165" i="4" s="1"/>
  <c r="AB166" i="4"/>
  <c r="AF166" i="4" s="1"/>
  <c r="AJ166" i="4" s="1"/>
  <c r="AB167" i="4"/>
  <c r="AF167" i="4" s="1"/>
  <c r="AJ167" i="4" s="1"/>
  <c r="AB194" i="4"/>
  <c r="AF194" i="4" s="1"/>
  <c r="AJ194" i="4" s="1"/>
  <c r="AB212" i="4"/>
  <c r="AF212" i="4" s="1"/>
  <c r="AJ212" i="4" s="1"/>
  <c r="AB80" i="4"/>
  <c r="AF80" i="4" s="1"/>
  <c r="AJ80" i="4" s="1"/>
  <c r="AB105" i="4"/>
  <c r="AF105" i="4" s="1"/>
  <c r="AJ105" i="4" s="1"/>
  <c r="AB135" i="4"/>
  <c r="AF135" i="4" s="1"/>
  <c r="AJ135" i="4" s="1"/>
  <c r="AB179" i="4"/>
  <c r="AF179" i="4" s="1"/>
  <c r="AJ179" i="4" s="1"/>
  <c r="AB187" i="4"/>
  <c r="AF187" i="4" s="1"/>
  <c r="AJ187" i="4" s="1"/>
  <c r="AB190" i="4"/>
  <c r="AF190" i="4" s="1"/>
  <c r="AJ190" i="4" s="1"/>
  <c r="AB21" i="4"/>
  <c r="AF21" i="4" s="1"/>
  <c r="AJ21" i="4" s="1"/>
  <c r="AB82" i="4"/>
  <c r="AF82" i="4" s="1"/>
  <c r="AJ82" i="4" s="1"/>
  <c r="AB108" i="4"/>
  <c r="AF108" i="4" s="1"/>
  <c r="AJ108" i="4" s="1"/>
  <c r="AB134" i="4"/>
  <c r="AF134" i="4" s="1"/>
  <c r="AJ134" i="4" s="1"/>
  <c r="AB164" i="4"/>
  <c r="AF164" i="4" s="1"/>
  <c r="AJ164" i="4" s="1"/>
  <c r="AB205" i="4"/>
  <c r="AF205" i="4" s="1"/>
  <c r="AJ205" i="4" s="1"/>
  <c r="AB206" i="4"/>
  <c r="AF206" i="4" s="1"/>
  <c r="AJ206" i="4" s="1"/>
  <c r="AB207" i="4"/>
  <c r="AF207" i="4" s="1"/>
  <c r="AJ207" i="4" s="1"/>
  <c r="AB209" i="4"/>
  <c r="AF209" i="4" s="1"/>
  <c r="AJ209" i="4" s="1"/>
  <c r="AB222" i="4"/>
  <c r="AF222" i="4" s="1"/>
  <c r="AJ222" i="4" s="1"/>
  <c r="AB234" i="4"/>
  <c r="AF234" i="4" s="1"/>
  <c r="AJ234" i="4" s="1"/>
  <c r="AB250" i="4"/>
  <c r="AF250" i="4" s="1"/>
  <c r="AJ250" i="4" s="1"/>
  <c r="AB275" i="4"/>
  <c r="AF275" i="4" s="1"/>
  <c r="AJ275" i="4" s="1"/>
  <c r="AB282" i="4"/>
  <c r="AF282" i="4" s="1"/>
  <c r="AJ282" i="4" s="1"/>
  <c r="AB284" i="4"/>
  <c r="AF284" i="4" s="1"/>
  <c r="AJ284" i="4" s="1"/>
  <c r="AB287" i="4"/>
  <c r="AF287" i="4" s="1"/>
  <c r="AJ287" i="4" s="1"/>
  <c r="AB104" i="4"/>
  <c r="AF104" i="4" s="1"/>
  <c r="AJ104" i="4" s="1"/>
  <c r="AB146" i="4"/>
  <c r="AF146" i="4" s="1"/>
  <c r="AJ146" i="4" s="1"/>
  <c r="AB197" i="4"/>
  <c r="AF197" i="4" s="1"/>
  <c r="AJ197" i="4" s="1"/>
  <c r="AB198" i="4"/>
  <c r="AF198" i="4" s="1"/>
  <c r="AJ198" i="4" s="1"/>
  <c r="AB224" i="4"/>
  <c r="AF224" i="4" s="1"/>
  <c r="AJ224" i="4" s="1"/>
  <c r="AB225" i="4"/>
  <c r="AF225" i="4" s="1"/>
  <c r="AJ225" i="4" s="1"/>
  <c r="AB260" i="4"/>
  <c r="AF260" i="4" s="1"/>
  <c r="AJ260" i="4" s="1"/>
  <c r="AB277" i="4"/>
  <c r="AF277" i="4" s="1"/>
  <c r="AJ277" i="4" s="1"/>
  <c r="AB83" i="4"/>
  <c r="AF83" i="4" s="1"/>
  <c r="AJ83" i="4" s="1"/>
  <c r="AB140" i="4"/>
  <c r="AF140" i="4" s="1"/>
  <c r="AJ140" i="4" s="1"/>
  <c r="AB158" i="4"/>
  <c r="AF158" i="4" s="1"/>
  <c r="AJ158" i="4" s="1"/>
  <c r="AB203" i="4"/>
  <c r="AF203" i="4" s="1"/>
  <c r="AJ203" i="4" s="1"/>
  <c r="AB235" i="4"/>
  <c r="AF235" i="4" s="1"/>
  <c r="AJ235" i="4" s="1"/>
  <c r="AB145" i="4"/>
  <c r="AF145" i="4" s="1"/>
  <c r="AJ145" i="4" s="1"/>
  <c r="AB191" i="4"/>
  <c r="AF191" i="4" s="1"/>
  <c r="AJ191" i="4" s="1"/>
  <c r="AB200" i="4"/>
  <c r="AF200" i="4" s="1"/>
  <c r="AJ200" i="4" s="1"/>
  <c r="AB208" i="4"/>
  <c r="AF208" i="4" s="1"/>
  <c r="AJ208" i="4" s="1"/>
  <c r="AB232" i="4"/>
  <c r="AF232" i="4" s="1"/>
  <c r="AJ232" i="4" s="1"/>
  <c r="AB256" i="4"/>
  <c r="AF256" i="4" s="1"/>
  <c r="AJ256" i="4" s="1"/>
  <c r="AB280" i="4"/>
  <c r="AF280" i="4" s="1"/>
  <c r="AJ280" i="4" s="1"/>
  <c r="AB285" i="4"/>
  <c r="AF285" i="4" s="1"/>
  <c r="AJ285" i="4" s="1"/>
  <c r="AB293" i="4"/>
  <c r="AF293" i="4" s="1"/>
  <c r="AJ293" i="4" s="1"/>
  <c r="AB296" i="4"/>
  <c r="AF296" i="4" s="1"/>
  <c r="AJ296" i="4" s="1"/>
  <c r="AB299" i="4"/>
  <c r="AF299" i="4" s="1"/>
  <c r="AJ299" i="4" s="1"/>
  <c r="AB110" i="4"/>
  <c r="AF110" i="4" s="1"/>
  <c r="AJ110" i="4" s="1"/>
  <c r="AB142" i="4"/>
  <c r="AF142" i="4" s="1"/>
  <c r="AJ142" i="4" s="1"/>
  <c r="AB152" i="4"/>
  <c r="AF152" i="4" s="1"/>
  <c r="AJ152" i="4" s="1"/>
  <c r="AB157" i="4"/>
  <c r="AF157" i="4" s="1"/>
  <c r="AJ157" i="4" s="1"/>
  <c r="AB226" i="4"/>
  <c r="AF226" i="4" s="1"/>
  <c r="AJ226" i="4" s="1"/>
  <c r="AB228" i="4"/>
  <c r="AF228" i="4" s="1"/>
  <c r="AJ228" i="4" s="1"/>
  <c r="AB239" i="4"/>
  <c r="AF239" i="4" s="1"/>
  <c r="AJ239" i="4" s="1"/>
  <c r="AB242" i="4"/>
  <c r="AF242" i="4" s="1"/>
  <c r="AJ242" i="4" s="1"/>
  <c r="AB262" i="4"/>
  <c r="AF262" i="4" s="1"/>
  <c r="AJ262" i="4" s="1"/>
  <c r="AB266" i="4"/>
  <c r="AF266" i="4" s="1"/>
  <c r="AJ266" i="4" s="1"/>
  <c r="AB268" i="4"/>
  <c r="AF268" i="4" s="1"/>
  <c r="AJ268" i="4" s="1"/>
  <c r="AB288" i="4"/>
  <c r="AF288" i="4" s="1"/>
  <c r="AJ288" i="4" s="1"/>
  <c r="AB290" i="4"/>
  <c r="AF290" i="4" s="1"/>
  <c r="AJ290" i="4" s="1"/>
  <c r="AB180" i="4"/>
  <c r="AF180" i="4" s="1"/>
  <c r="AJ180" i="4" s="1"/>
  <c r="AB245" i="4"/>
  <c r="AF245" i="4" s="1"/>
  <c r="AJ245" i="4" s="1"/>
  <c r="AB278" i="4"/>
  <c r="AF278" i="4" s="1"/>
  <c r="AJ278" i="4" s="1"/>
  <c r="AB137" i="4"/>
  <c r="AF137" i="4" s="1"/>
  <c r="AJ137" i="4" s="1"/>
  <c r="AB169" i="4"/>
  <c r="AF169" i="4" s="1"/>
  <c r="AJ169" i="4" s="1"/>
  <c r="AB186" i="4"/>
  <c r="AF186" i="4" s="1"/>
  <c r="AJ186" i="4" s="1"/>
  <c r="AB188" i="4"/>
  <c r="AF188" i="4" s="1"/>
  <c r="AJ188" i="4" s="1"/>
  <c r="AB248" i="4"/>
  <c r="AF248" i="4" s="1"/>
  <c r="AJ248" i="4" s="1"/>
  <c r="AB254" i="4"/>
  <c r="AF254" i="4" s="1"/>
  <c r="AJ254" i="4" s="1"/>
  <c r="AB258" i="4"/>
  <c r="AF258" i="4" s="1"/>
  <c r="AJ258" i="4" s="1"/>
  <c r="AB264" i="4"/>
  <c r="AF264" i="4" s="1"/>
  <c r="AJ264" i="4" s="1"/>
  <c r="AB139" i="4"/>
  <c r="AF139" i="4" s="1"/>
  <c r="AJ139" i="4" s="1"/>
  <c r="AB175" i="4"/>
  <c r="AF175" i="4" s="1"/>
  <c r="AJ175" i="4" s="1"/>
  <c r="AB18" i="4"/>
  <c r="AF18" i="4" s="1"/>
  <c r="AJ18" i="4" s="1"/>
  <c r="AB120" i="4"/>
  <c r="AF120" i="4" s="1"/>
  <c r="AJ120" i="4" s="1"/>
  <c r="AB144" i="4"/>
  <c r="AF144" i="4" s="1"/>
  <c r="AJ144" i="4" s="1"/>
  <c r="AB107" i="4"/>
  <c r="AF107" i="4" s="1"/>
  <c r="AJ107" i="4" s="1"/>
  <c r="AB92" i="4"/>
  <c r="AF92" i="4" s="1"/>
  <c r="AJ92" i="4" s="1"/>
  <c r="AB129" i="4"/>
  <c r="AF129" i="4" s="1"/>
  <c r="AJ129" i="4" s="1"/>
  <c r="AB69" i="4"/>
  <c r="AF69" i="4" s="1"/>
  <c r="AJ69" i="4" s="1"/>
  <c r="AB174" i="4"/>
  <c r="AF174" i="4" s="1"/>
  <c r="AJ174" i="4" s="1"/>
  <c r="AB219" i="4"/>
  <c r="AF219" i="4" s="1"/>
  <c r="AJ219" i="4" s="1"/>
  <c r="AB236" i="4"/>
  <c r="AF236" i="4" s="1"/>
  <c r="AJ236" i="4" s="1"/>
  <c r="AB295" i="4"/>
  <c r="AF295" i="4" s="1"/>
  <c r="AJ295" i="4" s="1"/>
  <c r="AB297" i="4"/>
  <c r="AF297" i="4" s="1"/>
  <c r="AJ297" i="4" s="1"/>
  <c r="AB312" i="4"/>
  <c r="AF312" i="4" s="1"/>
  <c r="AJ312" i="4" s="1"/>
  <c r="AB335" i="4"/>
  <c r="AF335" i="4" s="1"/>
  <c r="AJ335" i="4" s="1"/>
  <c r="AB350" i="4"/>
  <c r="AF350" i="4" s="1"/>
  <c r="AJ350" i="4" s="1"/>
  <c r="AB354" i="4"/>
  <c r="AF354" i="4" s="1"/>
  <c r="AJ354" i="4" s="1"/>
  <c r="AB229" i="4"/>
  <c r="AF229" i="4" s="1"/>
  <c r="AJ229" i="4" s="1"/>
  <c r="AB237" i="4"/>
  <c r="AF237" i="4" s="1"/>
  <c r="AJ237" i="4" s="1"/>
  <c r="AB247" i="4"/>
  <c r="AF247" i="4" s="1"/>
  <c r="AJ247" i="4" s="1"/>
  <c r="AB298" i="4"/>
  <c r="AF298" i="4" s="1"/>
  <c r="AJ298" i="4" s="1"/>
  <c r="AB111" i="4"/>
  <c r="AF111" i="4" s="1"/>
  <c r="AJ111" i="4" s="1"/>
  <c r="AB182" i="4"/>
  <c r="AF182" i="4" s="1"/>
  <c r="AJ182" i="4" s="1"/>
  <c r="AB246" i="4"/>
  <c r="AF246" i="4" s="1"/>
  <c r="AJ246" i="4" s="1"/>
  <c r="AB281" i="4"/>
  <c r="AF281" i="4" s="1"/>
  <c r="AJ281" i="4" s="1"/>
  <c r="AB294" i="4"/>
  <c r="AF294" i="4" s="1"/>
  <c r="AJ294" i="4" s="1"/>
  <c r="AB301" i="4"/>
  <c r="AF301" i="4" s="1"/>
  <c r="AJ301" i="4" s="1"/>
  <c r="AB315" i="4"/>
  <c r="AF315" i="4" s="1"/>
  <c r="AJ315" i="4" s="1"/>
  <c r="AB322" i="4"/>
  <c r="AF322" i="4" s="1"/>
  <c r="AJ322" i="4" s="1"/>
  <c r="AB333" i="4"/>
  <c r="AF333" i="4" s="1"/>
  <c r="AJ333" i="4" s="1"/>
  <c r="AB343" i="4"/>
  <c r="AF343" i="4" s="1"/>
  <c r="AJ343" i="4" s="1"/>
  <c r="AB168" i="4"/>
  <c r="AF168" i="4" s="1"/>
  <c r="AJ168" i="4" s="1"/>
  <c r="AB216" i="4"/>
  <c r="AF216" i="4" s="1"/>
  <c r="AJ216" i="4" s="1"/>
  <c r="AB292" i="4"/>
  <c r="AF292" i="4" s="1"/>
  <c r="AJ292" i="4" s="1"/>
  <c r="AB313" i="4"/>
  <c r="AF313" i="4" s="1"/>
  <c r="AJ313" i="4" s="1"/>
  <c r="AB328" i="4"/>
  <c r="AF328" i="4" s="1"/>
  <c r="AJ328" i="4" s="1"/>
  <c r="AB331" i="4"/>
  <c r="AF331" i="4" s="1"/>
  <c r="AJ331" i="4" s="1"/>
  <c r="AB351" i="4"/>
  <c r="AF351" i="4" s="1"/>
  <c r="AJ351" i="4" s="1"/>
  <c r="AB362" i="4"/>
  <c r="AF362" i="4" s="1"/>
  <c r="AJ362" i="4" s="1"/>
  <c r="AB149" i="4"/>
  <c r="AF149" i="4" s="1"/>
  <c r="AJ149" i="4" s="1"/>
  <c r="AB286" i="4"/>
  <c r="AF286" i="4" s="1"/>
  <c r="AJ286" i="4" s="1"/>
  <c r="AB302" i="4"/>
  <c r="AF302" i="4" s="1"/>
  <c r="AJ302" i="4" s="1"/>
  <c r="AB326" i="4"/>
  <c r="AF326" i="4" s="1"/>
  <c r="AJ326" i="4" s="1"/>
  <c r="AB338" i="4"/>
  <c r="AF338" i="4" s="1"/>
  <c r="AJ338" i="4" s="1"/>
  <c r="AB357" i="4"/>
  <c r="AF357" i="4" s="1"/>
  <c r="AJ357" i="4" s="1"/>
  <c r="AB195" i="4"/>
  <c r="AF195" i="4" s="1"/>
  <c r="AJ195" i="4" s="1"/>
  <c r="AB283" i="4"/>
  <c r="AF283" i="4" s="1"/>
  <c r="AJ283" i="4" s="1"/>
  <c r="AB289" i="4"/>
  <c r="AF289" i="4" s="1"/>
  <c r="AJ289" i="4" s="1"/>
  <c r="AB291" i="4"/>
  <c r="AF291" i="4" s="1"/>
  <c r="AJ291" i="4" s="1"/>
  <c r="AB304" i="4"/>
  <c r="AF304" i="4" s="1"/>
  <c r="AJ304" i="4" s="1"/>
  <c r="AB318" i="4"/>
  <c r="AF318" i="4" s="1"/>
  <c r="AJ318" i="4" s="1"/>
  <c r="AB233" i="4"/>
  <c r="AF233" i="4" s="1"/>
  <c r="AJ233" i="4" s="1"/>
  <c r="AB243" i="4"/>
  <c r="AF243" i="4" s="1"/>
  <c r="AJ243" i="4" s="1"/>
  <c r="AB270" i="4"/>
  <c r="AF270" i="4" s="1"/>
  <c r="AJ270" i="4" s="1"/>
  <c r="AB307" i="4"/>
  <c r="AF307" i="4" s="1"/>
  <c r="AJ307" i="4" s="1"/>
  <c r="AB131" i="4"/>
  <c r="AF131" i="4" s="1"/>
  <c r="AJ131" i="4" s="1"/>
  <c r="AB177" i="4"/>
  <c r="AF177" i="4" s="1"/>
  <c r="AJ177" i="4" s="1"/>
  <c r="AB116" i="4"/>
  <c r="AF116" i="4" s="1"/>
  <c r="AJ116" i="4" s="1"/>
  <c r="AB185" i="4"/>
  <c r="AF185" i="4" s="1"/>
  <c r="AJ185" i="4" s="1"/>
  <c r="AB119" i="4"/>
  <c r="AF119" i="4" s="1"/>
  <c r="AJ119" i="4" s="1"/>
  <c r="AB192" i="4"/>
  <c r="AF192" i="4" s="1"/>
  <c r="AJ192" i="4" s="1"/>
  <c r="AB217" i="4"/>
  <c r="AF217" i="4" s="1"/>
  <c r="AJ217" i="4" s="1"/>
  <c r="AB253" i="4"/>
  <c r="AF253" i="4" s="1"/>
  <c r="AJ253" i="4" s="1"/>
  <c r="AB342" i="4"/>
  <c r="AF342" i="4" s="1"/>
  <c r="AJ342" i="4" s="1"/>
  <c r="AB352" i="4"/>
  <c r="AF352" i="4" s="1"/>
  <c r="AJ352" i="4" s="1"/>
  <c r="AB353" i="4"/>
  <c r="AF353" i="4" s="1"/>
  <c r="AJ353" i="4" s="1"/>
  <c r="AB378" i="4"/>
  <c r="AF378" i="4" s="1"/>
  <c r="AJ378" i="4" s="1"/>
  <c r="AB387" i="4"/>
  <c r="AF387" i="4" s="1"/>
  <c r="AJ387" i="4" s="1"/>
  <c r="AB344" i="4"/>
  <c r="AF344" i="4" s="1"/>
  <c r="AJ344" i="4" s="1"/>
  <c r="AB345" i="4"/>
  <c r="AF345" i="4" s="1"/>
  <c r="AJ345" i="4" s="1"/>
  <c r="AB348" i="4"/>
  <c r="AF348" i="4" s="1"/>
  <c r="AJ348" i="4" s="1"/>
  <c r="AB349" i="4"/>
  <c r="AF349" i="4" s="1"/>
  <c r="AJ349" i="4" s="1"/>
  <c r="AB369" i="4"/>
  <c r="AF369" i="4" s="1"/>
  <c r="AJ369" i="4" s="1"/>
  <c r="AB372" i="4"/>
  <c r="AF372" i="4" s="1"/>
  <c r="AJ372" i="4" s="1"/>
  <c r="AB397" i="4"/>
  <c r="AF397" i="4" s="1"/>
  <c r="AJ397" i="4" s="1"/>
  <c r="AB421" i="4"/>
  <c r="AF421" i="4" s="1"/>
  <c r="AJ421" i="4" s="1"/>
  <c r="AB424" i="4"/>
  <c r="AF424" i="4" s="1"/>
  <c r="AJ424" i="4" s="1"/>
  <c r="AB428" i="4"/>
  <c r="AF428" i="4" s="1"/>
  <c r="AJ428" i="4" s="1"/>
  <c r="AB271" i="4"/>
  <c r="AF271" i="4" s="1"/>
  <c r="AJ271" i="4" s="1"/>
  <c r="AB276" i="4"/>
  <c r="AF276" i="4" s="1"/>
  <c r="AJ276" i="4" s="1"/>
  <c r="AB332" i="4"/>
  <c r="AF332" i="4" s="1"/>
  <c r="AJ332" i="4" s="1"/>
  <c r="AB346" i="4"/>
  <c r="AF346" i="4" s="1"/>
  <c r="AJ346" i="4" s="1"/>
  <c r="AB376" i="4"/>
  <c r="AF376" i="4" s="1"/>
  <c r="AJ376" i="4" s="1"/>
  <c r="AB403" i="4"/>
  <c r="AF403" i="4" s="1"/>
  <c r="AJ403" i="4" s="1"/>
  <c r="AB406" i="4"/>
  <c r="AF406" i="4" s="1"/>
  <c r="AJ406" i="4" s="1"/>
  <c r="AB408" i="4"/>
  <c r="AF408" i="4" s="1"/>
  <c r="AJ408" i="4" s="1"/>
  <c r="AB412" i="4"/>
  <c r="AF412" i="4" s="1"/>
  <c r="AJ412" i="4" s="1"/>
  <c r="AB238" i="4"/>
  <c r="AF238" i="4" s="1"/>
  <c r="AJ238" i="4" s="1"/>
  <c r="AB244" i="4"/>
  <c r="AF244" i="4" s="1"/>
  <c r="AJ244" i="4" s="1"/>
  <c r="AB257" i="4"/>
  <c r="AF257" i="4" s="1"/>
  <c r="AJ257" i="4" s="1"/>
  <c r="AB306" i="4"/>
  <c r="AF306" i="4" s="1"/>
  <c r="AJ306" i="4" s="1"/>
  <c r="AB334" i="4"/>
  <c r="AF334" i="4" s="1"/>
  <c r="AJ334" i="4" s="1"/>
  <c r="AB347" i="4"/>
  <c r="AF347" i="4" s="1"/>
  <c r="AJ347" i="4" s="1"/>
  <c r="AB355" i="4"/>
  <c r="AF355" i="4" s="1"/>
  <c r="AJ355" i="4" s="1"/>
  <c r="AB363" i="4"/>
  <c r="AF363" i="4" s="1"/>
  <c r="AJ363" i="4" s="1"/>
  <c r="AB366" i="4"/>
  <c r="AF366" i="4" s="1"/>
  <c r="AJ366" i="4" s="1"/>
  <c r="AB383" i="4"/>
  <c r="AF383" i="4" s="1"/>
  <c r="AJ383" i="4" s="1"/>
  <c r="AB385" i="4"/>
  <c r="AF385" i="4" s="1"/>
  <c r="AJ385" i="4" s="1"/>
  <c r="AB390" i="4"/>
  <c r="AF390" i="4" s="1"/>
  <c r="AJ390" i="4" s="1"/>
  <c r="AB395" i="4"/>
  <c r="AF395" i="4" s="1"/>
  <c r="AJ395" i="4" s="1"/>
  <c r="AB400" i="4"/>
  <c r="AF400" i="4" s="1"/>
  <c r="AJ400" i="4" s="1"/>
  <c r="AB213" i="4"/>
  <c r="AF213" i="4" s="1"/>
  <c r="AJ213" i="4" s="1"/>
  <c r="AB252" i="4"/>
  <c r="AF252" i="4" s="1"/>
  <c r="AJ252" i="4" s="1"/>
  <c r="AB261" i="4"/>
  <c r="AF261" i="4" s="1"/>
  <c r="AJ261" i="4" s="1"/>
  <c r="AB265" i="4"/>
  <c r="AF265" i="4" s="1"/>
  <c r="AJ265" i="4" s="1"/>
  <c r="AB305" i="4"/>
  <c r="AF305" i="4" s="1"/>
  <c r="AJ305" i="4" s="1"/>
  <c r="AB415" i="4"/>
  <c r="AF415" i="4" s="1"/>
  <c r="AJ415" i="4" s="1"/>
  <c r="AB425" i="4"/>
  <c r="AF425" i="4" s="1"/>
  <c r="AJ425" i="4" s="1"/>
  <c r="AB221" i="4"/>
  <c r="AF221" i="4" s="1"/>
  <c r="AJ221" i="4" s="1"/>
  <c r="AB325" i="4"/>
  <c r="AF325" i="4" s="1"/>
  <c r="AJ325" i="4" s="1"/>
  <c r="AB356" i="4"/>
  <c r="AF356" i="4" s="1"/>
  <c r="AJ356" i="4" s="1"/>
  <c r="AB367" i="4"/>
  <c r="AF367" i="4" s="1"/>
  <c r="AJ367" i="4" s="1"/>
  <c r="AB370" i="4"/>
  <c r="AF370" i="4" s="1"/>
  <c r="AJ370" i="4" s="1"/>
  <c r="AB373" i="4"/>
  <c r="AF373" i="4" s="1"/>
  <c r="AJ373" i="4" s="1"/>
  <c r="AB398" i="4"/>
  <c r="AF398" i="4" s="1"/>
  <c r="AJ398" i="4" s="1"/>
  <c r="AB404" i="4"/>
  <c r="AF404" i="4" s="1"/>
  <c r="AJ404" i="4" s="1"/>
  <c r="AB156" i="4"/>
  <c r="AF156" i="4" s="1"/>
  <c r="AJ156" i="4" s="1"/>
  <c r="AB231" i="4"/>
  <c r="AF231" i="4" s="1"/>
  <c r="AJ231" i="4" s="1"/>
  <c r="AB364" i="4"/>
  <c r="AF364" i="4" s="1"/>
  <c r="AJ364" i="4" s="1"/>
  <c r="AB388" i="4"/>
  <c r="AF388" i="4" s="1"/>
  <c r="AJ388" i="4" s="1"/>
  <c r="AB241" i="4"/>
  <c r="AF241" i="4" s="1"/>
  <c r="AJ241" i="4" s="1"/>
  <c r="AB274" i="4"/>
  <c r="AF274" i="4" s="1"/>
  <c r="AJ274" i="4" s="1"/>
  <c r="AB358" i="4"/>
  <c r="AF358" i="4" s="1"/>
  <c r="AJ358" i="4" s="1"/>
  <c r="AB251" i="4"/>
  <c r="AF251" i="4" s="1"/>
  <c r="AJ251" i="4" s="1"/>
  <c r="AB230" i="4"/>
  <c r="AF230" i="4" s="1"/>
  <c r="AJ230" i="4" s="1"/>
  <c r="AB249" i="4"/>
  <c r="AF249" i="4" s="1"/>
  <c r="AJ249" i="4" s="1"/>
  <c r="AB319" i="4"/>
  <c r="AF319" i="4" s="1"/>
  <c r="AJ319" i="4" s="1"/>
  <c r="AB330" i="4"/>
  <c r="AF330" i="4" s="1"/>
  <c r="AJ330" i="4" s="1"/>
  <c r="AB341" i="4"/>
  <c r="AF341" i="4" s="1"/>
  <c r="AJ341" i="4" s="1"/>
  <c r="AB391" i="4"/>
  <c r="AF391" i="4" s="1"/>
  <c r="AJ391" i="4" s="1"/>
  <c r="AB394" i="4"/>
  <c r="AF394" i="4" s="1"/>
  <c r="AJ394" i="4" s="1"/>
  <c r="AB401" i="4"/>
  <c r="AF401" i="4" s="1"/>
  <c r="AJ401" i="4" s="1"/>
  <c r="AB402" i="4"/>
  <c r="AF402" i="4" s="1"/>
  <c r="AJ402" i="4" s="1"/>
  <c r="AB407" i="4"/>
  <c r="AF407" i="4" s="1"/>
  <c r="AJ407" i="4" s="1"/>
  <c r="AB413" i="4"/>
  <c r="AF413" i="4" s="1"/>
  <c r="AJ413" i="4" s="1"/>
  <c r="AB417" i="4"/>
  <c r="AF417" i="4" s="1"/>
  <c r="AJ417" i="4" s="1"/>
  <c r="AB420" i="4"/>
  <c r="AF420" i="4" s="1"/>
  <c r="AJ420" i="4" s="1"/>
  <c r="AB431" i="4"/>
  <c r="AF431" i="4" s="1"/>
  <c r="AJ431" i="4" s="1"/>
  <c r="AB434" i="4"/>
  <c r="AF434" i="4" s="1"/>
  <c r="AJ434" i="4" s="1"/>
  <c r="AB442" i="4"/>
  <c r="AF442" i="4" s="1"/>
  <c r="AJ442" i="4" s="1"/>
  <c r="AB451" i="4"/>
  <c r="AF451" i="4" s="1"/>
  <c r="AJ451" i="4" s="1"/>
  <c r="AB470" i="4"/>
  <c r="AF470" i="4" s="1"/>
  <c r="AJ470" i="4" s="1"/>
  <c r="AB472" i="4"/>
  <c r="AF472" i="4" s="1"/>
  <c r="AJ472" i="4" s="1"/>
  <c r="AB477" i="4"/>
  <c r="AF477" i="4" s="1"/>
  <c r="AJ477" i="4" s="1"/>
  <c r="AB488" i="4"/>
  <c r="AF488" i="4" s="1"/>
  <c r="AJ488" i="4" s="1"/>
  <c r="AB499" i="4"/>
  <c r="AF499" i="4" s="1"/>
  <c r="AJ499" i="4" s="1"/>
  <c r="AB273" i="4"/>
  <c r="AF273" i="4" s="1"/>
  <c r="AJ273" i="4" s="1"/>
  <c r="AB309" i="4"/>
  <c r="AF309" i="4" s="1"/>
  <c r="AJ309" i="4" s="1"/>
  <c r="AB314" i="4"/>
  <c r="AF314" i="4" s="1"/>
  <c r="AJ314" i="4" s="1"/>
  <c r="AB316" i="4"/>
  <c r="AF316" i="4" s="1"/>
  <c r="AJ316" i="4" s="1"/>
  <c r="AB365" i="4"/>
  <c r="AF365" i="4" s="1"/>
  <c r="AJ365" i="4" s="1"/>
  <c r="AB386" i="4"/>
  <c r="AF386" i="4" s="1"/>
  <c r="AJ386" i="4" s="1"/>
  <c r="AB396" i="4"/>
  <c r="AF396" i="4" s="1"/>
  <c r="AJ396" i="4" s="1"/>
  <c r="AB399" i="4"/>
  <c r="AF399" i="4" s="1"/>
  <c r="AJ399" i="4" s="1"/>
  <c r="AB416" i="4"/>
  <c r="AF416" i="4" s="1"/>
  <c r="AJ416" i="4" s="1"/>
  <c r="AB418" i="4"/>
  <c r="AF418" i="4" s="1"/>
  <c r="AJ418" i="4" s="1"/>
  <c r="AB419" i="4"/>
  <c r="AF419" i="4" s="1"/>
  <c r="AJ419" i="4" s="1"/>
  <c r="AB422" i="4"/>
  <c r="AF422" i="4" s="1"/>
  <c r="AJ422" i="4" s="1"/>
  <c r="AB423" i="4"/>
  <c r="AF423" i="4" s="1"/>
  <c r="AJ423" i="4" s="1"/>
  <c r="AB430" i="4"/>
  <c r="AF430" i="4" s="1"/>
  <c r="AJ430" i="4" s="1"/>
  <c r="AB461" i="4"/>
  <c r="AF461" i="4" s="1"/>
  <c r="AJ461" i="4" s="1"/>
  <c r="AB468" i="4"/>
  <c r="AF468" i="4" s="1"/>
  <c r="AJ468" i="4" s="1"/>
  <c r="AB474" i="4"/>
  <c r="AF474" i="4" s="1"/>
  <c r="AJ474" i="4" s="1"/>
  <c r="AB486" i="4"/>
  <c r="AF486" i="4" s="1"/>
  <c r="AJ486" i="4" s="1"/>
  <c r="AB494" i="4"/>
  <c r="AF494" i="4" s="1"/>
  <c r="AJ494" i="4" s="1"/>
  <c r="AB511" i="4"/>
  <c r="AF511" i="4" s="1"/>
  <c r="AJ511" i="4" s="1"/>
  <c r="AB516" i="4"/>
  <c r="AF516" i="4" s="1"/>
  <c r="AJ516" i="4" s="1"/>
  <c r="AB519" i="4"/>
  <c r="AF519" i="4" s="1"/>
  <c r="AJ519" i="4" s="1"/>
  <c r="AB534" i="4"/>
  <c r="AF534" i="4" s="1"/>
  <c r="AJ534" i="4" s="1"/>
  <c r="AB380" i="4"/>
  <c r="AF380" i="4" s="1"/>
  <c r="AJ380" i="4" s="1"/>
  <c r="AB381" i="4"/>
  <c r="AF381" i="4" s="1"/>
  <c r="AJ381" i="4" s="1"/>
  <c r="AB389" i="4"/>
  <c r="AF389" i="4" s="1"/>
  <c r="AJ389" i="4" s="1"/>
  <c r="AB393" i="4"/>
  <c r="AF393" i="4" s="1"/>
  <c r="AJ393" i="4" s="1"/>
  <c r="AB426" i="4"/>
  <c r="AF426" i="4" s="1"/>
  <c r="AJ426" i="4" s="1"/>
  <c r="AB432" i="4"/>
  <c r="AF432" i="4" s="1"/>
  <c r="AJ432" i="4" s="1"/>
  <c r="AB459" i="4"/>
  <c r="AF459" i="4" s="1"/>
  <c r="AJ459" i="4" s="1"/>
  <c r="AB495" i="4"/>
  <c r="AF495" i="4" s="1"/>
  <c r="AJ495" i="4" s="1"/>
  <c r="AB504" i="4"/>
  <c r="AF504" i="4" s="1"/>
  <c r="AJ504" i="4" s="1"/>
  <c r="AB371" i="4"/>
  <c r="AF371" i="4" s="1"/>
  <c r="AJ371" i="4" s="1"/>
  <c r="AB379" i="4"/>
  <c r="AF379" i="4" s="1"/>
  <c r="AJ379" i="4" s="1"/>
  <c r="AB382" i="4"/>
  <c r="AF382" i="4" s="1"/>
  <c r="AJ382" i="4" s="1"/>
  <c r="AB384" i="4"/>
  <c r="AF384" i="4" s="1"/>
  <c r="AJ384" i="4" s="1"/>
  <c r="AB409" i="4"/>
  <c r="AF409" i="4" s="1"/>
  <c r="AJ409" i="4" s="1"/>
  <c r="AB427" i="4"/>
  <c r="AF427" i="4" s="1"/>
  <c r="AJ427" i="4" s="1"/>
  <c r="AB429" i="4"/>
  <c r="AF429" i="4" s="1"/>
  <c r="AJ429" i="4" s="1"/>
  <c r="AB444" i="4"/>
  <c r="AF444" i="4" s="1"/>
  <c r="AJ444" i="4" s="1"/>
  <c r="AB449" i="4"/>
  <c r="AF449" i="4" s="1"/>
  <c r="AJ449" i="4" s="1"/>
  <c r="AB454" i="4"/>
  <c r="AF454" i="4" s="1"/>
  <c r="AJ454" i="4" s="1"/>
  <c r="AB500" i="4"/>
  <c r="AF500" i="4" s="1"/>
  <c r="AJ500" i="4" s="1"/>
  <c r="AB507" i="4"/>
  <c r="AF507" i="4" s="1"/>
  <c r="AJ507" i="4" s="1"/>
  <c r="AB531" i="4"/>
  <c r="AF531" i="4" s="1"/>
  <c r="AJ531" i="4" s="1"/>
  <c r="AB308" i="4"/>
  <c r="AF308" i="4" s="1"/>
  <c r="AJ308" i="4" s="1"/>
  <c r="AB329" i="4"/>
  <c r="AF329" i="4" s="1"/>
  <c r="AJ329" i="4" s="1"/>
  <c r="AB340" i="4"/>
  <c r="AF340" i="4" s="1"/>
  <c r="AJ340" i="4" s="1"/>
  <c r="AB377" i="4"/>
  <c r="AF377" i="4" s="1"/>
  <c r="AJ377" i="4" s="1"/>
  <c r="AB440" i="4"/>
  <c r="AF440" i="4" s="1"/>
  <c r="AJ440" i="4" s="1"/>
  <c r="AB478" i="4"/>
  <c r="AF478" i="4" s="1"/>
  <c r="AJ478" i="4" s="1"/>
  <c r="AB481" i="4"/>
  <c r="AF481" i="4" s="1"/>
  <c r="AJ481" i="4" s="1"/>
  <c r="AB514" i="4"/>
  <c r="AF514" i="4" s="1"/>
  <c r="AJ514" i="4" s="1"/>
  <c r="AB520" i="4"/>
  <c r="AF520" i="4" s="1"/>
  <c r="AJ520" i="4" s="1"/>
  <c r="AB259" i="4"/>
  <c r="AF259" i="4" s="1"/>
  <c r="AJ259" i="4" s="1"/>
  <c r="AB303" i="4"/>
  <c r="AF303" i="4" s="1"/>
  <c r="AJ303" i="4" s="1"/>
  <c r="AB337" i="4"/>
  <c r="AF337" i="4" s="1"/>
  <c r="AJ337" i="4" s="1"/>
  <c r="AB359" i="4"/>
  <c r="AF359" i="4" s="1"/>
  <c r="AJ359" i="4" s="1"/>
  <c r="AB438" i="4"/>
  <c r="AF438" i="4" s="1"/>
  <c r="AJ438" i="4" s="1"/>
  <c r="AB457" i="4"/>
  <c r="AF457" i="4" s="1"/>
  <c r="AJ457" i="4" s="1"/>
  <c r="AB464" i="4"/>
  <c r="AF464" i="4" s="1"/>
  <c r="AJ464" i="4" s="1"/>
  <c r="AB484" i="4"/>
  <c r="AF484" i="4" s="1"/>
  <c r="AJ484" i="4" s="1"/>
  <c r="AB491" i="4"/>
  <c r="AF491" i="4" s="1"/>
  <c r="AJ491" i="4" s="1"/>
  <c r="AB496" i="4"/>
  <c r="AF496" i="4" s="1"/>
  <c r="AJ496" i="4" s="1"/>
  <c r="AB501" i="4"/>
  <c r="AF501" i="4" s="1"/>
  <c r="AJ501" i="4" s="1"/>
  <c r="AB240" i="4"/>
  <c r="AF240" i="4" s="1"/>
  <c r="AJ240" i="4" s="1"/>
  <c r="AB321" i="4"/>
  <c r="AF321" i="4" s="1"/>
  <c r="AJ321" i="4" s="1"/>
  <c r="AB435" i="4"/>
  <c r="AF435" i="4" s="1"/>
  <c r="AJ435" i="4" s="1"/>
  <c r="AB447" i="4"/>
  <c r="AF447" i="4" s="1"/>
  <c r="AJ447" i="4" s="1"/>
  <c r="AB512" i="4"/>
  <c r="AF512" i="4" s="1"/>
  <c r="AJ512" i="4" s="1"/>
  <c r="AB517" i="4"/>
  <c r="AF517" i="4" s="1"/>
  <c r="AJ517" i="4" s="1"/>
  <c r="AB535" i="4"/>
  <c r="AF535" i="4" s="1"/>
  <c r="AJ535" i="4" s="1"/>
  <c r="AB272" i="4"/>
  <c r="AF272" i="4" s="1"/>
  <c r="AJ272" i="4" s="1"/>
  <c r="AB311" i="4"/>
  <c r="AF311" i="4" s="1"/>
  <c r="AJ311" i="4" s="1"/>
  <c r="AB375" i="4"/>
  <c r="AF375" i="4" s="1"/>
  <c r="AJ375" i="4" s="1"/>
  <c r="AB267" i="4"/>
  <c r="AF267" i="4" s="1"/>
  <c r="AJ267" i="4" s="1"/>
  <c r="AB263" i="4"/>
  <c r="AF263" i="4" s="1"/>
  <c r="AJ263" i="4" s="1"/>
  <c r="AB269" i="4"/>
  <c r="AF269" i="4" s="1"/>
  <c r="AJ269" i="4" s="1"/>
  <c r="AB279" i="4"/>
  <c r="AF279" i="4" s="1"/>
  <c r="AJ279" i="4" s="1"/>
  <c r="AB300" i="4"/>
  <c r="AF300" i="4" s="1"/>
  <c r="AJ300" i="4" s="1"/>
  <c r="AB324" i="4"/>
  <c r="AF324" i="4" s="1"/>
  <c r="AJ324" i="4" s="1"/>
  <c r="AB317" i="4"/>
  <c r="AF317" i="4" s="1"/>
  <c r="AJ317" i="4" s="1"/>
  <c r="AB320" i="4"/>
  <c r="AF320" i="4" s="1"/>
  <c r="AJ320" i="4" s="1"/>
  <c r="AB310" i="4"/>
  <c r="AF310" i="4" s="1"/>
  <c r="AJ310" i="4" s="1"/>
  <c r="AB255" i="4"/>
  <c r="AF255" i="4" s="1"/>
  <c r="AJ255" i="4" s="1"/>
  <c r="AB323" i="4"/>
  <c r="AF323" i="4" s="1"/>
  <c r="AJ323" i="4" s="1"/>
  <c r="AB374" i="4"/>
  <c r="AF374" i="4" s="1"/>
  <c r="AJ374" i="4" s="1"/>
  <c r="AB327" i="4"/>
  <c r="AF327" i="4" s="1"/>
  <c r="AJ327" i="4" s="1"/>
  <c r="AB439" i="4"/>
  <c r="AF439" i="4" s="1"/>
  <c r="AJ439" i="4" s="1"/>
  <c r="AB450" i="4"/>
  <c r="AF450" i="4" s="1"/>
  <c r="AJ450" i="4" s="1"/>
  <c r="AB453" i="4"/>
  <c r="AF453" i="4" s="1"/>
  <c r="AJ453" i="4" s="1"/>
  <c r="AB480" i="4"/>
  <c r="AF480" i="4" s="1"/>
  <c r="AJ480" i="4" s="1"/>
  <c r="AB485" i="4"/>
  <c r="AF485" i="4" s="1"/>
  <c r="AJ485" i="4" s="1"/>
  <c r="AB532" i="4"/>
  <c r="AF532" i="4" s="1"/>
  <c r="AJ532" i="4" s="1"/>
  <c r="AB575" i="4"/>
  <c r="AF575" i="4" s="1"/>
  <c r="AJ575" i="4" s="1"/>
  <c r="AB584" i="4"/>
  <c r="AF584" i="4" s="1"/>
  <c r="AJ584" i="4" s="1"/>
  <c r="AB596" i="4"/>
  <c r="AF596" i="4" s="1"/>
  <c r="AJ596" i="4" s="1"/>
  <c r="AB599" i="4"/>
  <c r="AF599" i="4" s="1"/>
  <c r="AJ599" i="4" s="1"/>
  <c r="AB606" i="4"/>
  <c r="AF606" i="4" s="1"/>
  <c r="AJ606" i="4" s="1"/>
  <c r="AB614" i="4"/>
  <c r="AF614" i="4" s="1"/>
  <c r="AJ614" i="4" s="1"/>
  <c r="AB433" i="4"/>
  <c r="AF433" i="4" s="1"/>
  <c r="AJ433" i="4" s="1"/>
  <c r="AB467" i="4"/>
  <c r="AF467" i="4" s="1"/>
  <c r="AJ467" i="4" s="1"/>
  <c r="AB476" i="4"/>
  <c r="AF476" i="4" s="1"/>
  <c r="AJ476" i="4" s="1"/>
  <c r="AB487" i="4"/>
  <c r="AF487" i="4" s="1"/>
  <c r="AJ487" i="4" s="1"/>
  <c r="AB533" i="4"/>
  <c r="AF533" i="4" s="1"/>
  <c r="AJ533" i="4" s="1"/>
  <c r="AB544" i="4"/>
  <c r="AF544" i="4" s="1"/>
  <c r="AJ544" i="4" s="1"/>
  <c r="AB569" i="4"/>
  <c r="AF569" i="4" s="1"/>
  <c r="AJ569" i="4" s="1"/>
  <c r="AB578" i="4"/>
  <c r="AF578" i="4" s="1"/>
  <c r="AJ578" i="4" s="1"/>
  <c r="AB591" i="4"/>
  <c r="AF591" i="4" s="1"/>
  <c r="AJ591" i="4" s="1"/>
  <c r="AB361" i="4"/>
  <c r="AF361" i="4" s="1"/>
  <c r="AJ361" i="4" s="1"/>
  <c r="AB448" i="4"/>
  <c r="AF448" i="4" s="1"/>
  <c r="AJ448" i="4" s="1"/>
  <c r="AB452" i="4"/>
  <c r="AF452" i="4" s="1"/>
  <c r="AJ452" i="4" s="1"/>
  <c r="AB475" i="4"/>
  <c r="AF475" i="4" s="1"/>
  <c r="AJ475" i="4" s="1"/>
  <c r="AB547" i="4"/>
  <c r="AF547" i="4" s="1"/>
  <c r="AJ547" i="4" s="1"/>
  <c r="AB552" i="4"/>
  <c r="AF552" i="4" s="1"/>
  <c r="AJ552" i="4" s="1"/>
  <c r="AB558" i="4"/>
  <c r="AF558" i="4" s="1"/>
  <c r="AJ558" i="4" s="1"/>
  <c r="AB601" i="4"/>
  <c r="AF601" i="4" s="1"/>
  <c r="AJ601" i="4" s="1"/>
  <c r="AB405" i="4"/>
  <c r="AF405" i="4" s="1"/>
  <c r="AJ405" i="4" s="1"/>
  <c r="AB410" i="4"/>
  <c r="AF410" i="4" s="1"/>
  <c r="AJ410" i="4" s="1"/>
  <c r="AB460" i="4"/>
  <c r="AF460" i="4" s="1"/>
  <c r="AJ460" i="4" s="1"/>
  <c r="AB536" i="4"/>
  <c r="AF536" i="4" s="1"/>
  <c r="AJ536" i="4" s="1"/>
  <c r="AB555" i="4"/>
  <c r="AF555" i="4" s="1"/>
  <c r="AJ555" i="4" s="1"/>
  <c r="AB561" i="4"/>
  <c r="AF561" i="4" s="1"/>
  <c r="AJ561" i="4" s="1"/>
  <c r="AB564" i="4"/>
  <c r="AF564" i="4" s="1"/>
  <c r="AJ564" i="4" s="1"/>
  <c r="AB576" i="4"/>
  <c r="AF576" i="4" s="1"/>
  <c r="AJ576" i="4" s="1"/>
  <c r="AB609" i="4"/>
  <c r="AF609" i="4" s="1"/>
  <c r="AJ609" i="4" s="1"/>
  <c r="AB611" i="4"/>
  <c r="AF611" i="4" s="1"/>
  <c r="AJ611" i="4" s="1"/>
  <c r="AB336" i="4"/>
  <c r="AF336" i="4" s="1"/>
  <c r="AJ336" i="4" s="1"/>
  <c r="AB455" i="4"/>
  <c r="AF455" i="4" s="1"/>
  <c r="AJ455" i="4" s="1"/>
  <c r="AB456" i="4"/>
  <c r="AF456" i="4" s="1"/>
  <c r="AJ456" i="4" s="1"/>
  <c r="AB469" i="4"/>
  <c r="AF469" i="4" s="1"/>
  <c r="AJ469" i="4" s="1"/>
  <c r="AB586" i="4"/>
  <c r="AF586" i="4" s="1"/>
  <c r="AJ586" i="4" s="1"/>
  <c r="AB604" i="4"/>
  <c r="AF604" i="4" s="1"/>
  <c r="AJ604" i="4" s="1"/>
  <c r="AB607" i="4"/>
  <c r="AF607" i="4" s="1"/>
  <c r="AJ607" i="4" s="1"/>
  <c r="AB617" i="4"/>
  <c r="AF617" i="4" s="1"/>
  <c r="AJ617" i="4" s="1"/>
  <c r="AB437" i="4"/>
  <c r="AF437" i="4" s="1"/>
  <c r="AJ437" i="4" s="1"/>
  <c r="AB458" i="4"/>
  <c r="AF458" i="4" s="1"/>
  <c r="AJ458" i="4" s="1"/>
  <c r="AB502" i="4"/>
  <c r="AF502" i="4" s="1"/>
  <c r="AJ502" i="4" s="1"/>
  <c r="AB538" i="4"/>
  <c r="AF538" i="4" s="1"/>
  <c r="AJ538" i="4" s="1"/>
  <c r="AB542" i="4"/>
  <c r="AF542" i="4" s="1"/>
  <c r="AJ542" i="4" s="1"/>
  <c r="AB583" i="4"/>
  <c r="AF583" i="4" s="1"/>
  <c r="AJ583" i="4" s="1"/>
  <c r="AB589" i="4"/>
  <c r="AF589" i="4" s="1"/>
  <c r="AJ589" i="4" s="1"/>
  <c r="AB597" i="4"/>
  <c r="AF597" i="4" s="1"/>
  <c r="AJ597" i="4" s="1"/>
  <c r="AB620" i="4"/>
  <c r="AF620" i="4" s="1"/>
  <c r="AJ620" i="4" s="1"/>
  <c r="AB414" i="4"/>
  <c r="AF414" i="4" s="1"/>
  <c r="AJ414" i="4" s="1"/>
  <c r="AB493" i="4"/>
  <c r="AF493" i="4" s="1"/>
  <c r="AJ493" i="4" s="1"/>
  <c r="AB505" i="4"/>
  <c r="AF505" i="4" s="1"/>
  <c r="AJ505" i="4" s="1"/>
  <c r="AB545" i="4"/>
  <c r="AF545" i="4" s="1"/>
  <c r="AJ545" i="4" s="1"/>
  <c r="AB550" i="4"/>
  <c r="AF550" i="4" s="1"/>
  <c r="AJ550" i="4" s="1"/>
  <c r="AB368" i="4"/>
  <c r="AF368" i="4" s="1"/>
  <c r="AJ368" i="4" s="1"/>
  <c r="AB360" i="4"/>
  <c r="AF360" i="4" s="1"/>
  <c r="AJ360" i="4" s="1"/>
  <c r="AB339" i="4"/>
  <c r="AF339" i="4" s="1"/>
  <c r="AJ339" i="4" s="1"/>
  <c r="AB445" i="4"/>
  <c r="AF445" i="4" s="1"/>
  <c r="AJ445" i="4" s="1"/>
  <c r="AB392" i="4"/>
  <c r="AF392" i="4" s="1"/>
  <c r="AJ392" i="4" s="1"/>
  <c r="AB462" i="4"/>
  <c r="AF462" i="4" s="1"/>
  <c r="AJ462" i="4" s="1"/>
  <c r="AB466" i="4"/>
  <c r="AF466" i="4" s="1"/>
  <c r="AJ466" i="4" s="1"/>
  <c r="AB483" i="4"/>
  <c r="AF483" i="4" s="1"/>
  <c r="AJ483" i="4" s="1"/>
  <c r="AB508" i="4"/>
  <c r="AF508" i="4" s="1"/>
  <c r="AJ508" i="4" s="1"/>
  <c r="AB549" i="4"/>
  <c r="AF549" i="4" s="1"/>
  <c r="AJ549" i="4" s="1"/>
  <c r="AB562" i="4"/>
  <c r="AF562" i="4" s="1"/>
  <c r="AJ562" i="4" s="1"/>
  <c r="AB602" i="4"/>
  <c r="AF602" i="4" s="1"/>
  <c r="AJ602" i="4" s="1"/>
  <c r="AB610" i="4"/>
  <c r="AF610" i="4" s="1"/>
  <c r="AJ610" i="4" s="1"/>
  <c r="AB612" i="4"/>
  <c r="AF612" i="4" s="1"/>
  <c r="AJ612" i="4" s="1"/>
  <c r="AB465" i="4"/>
  <c r="AF465" i="4" s="1"/>
  <c r="AJ465" i="4" s="1"/>
  <c r="AB518" i="4"/>
  <c r="AF518" i="4" s="1"/>
  <c r="AJ518" i="4" s="1"/>
  <c r="AB527" i="4"/>
  <c r="AF527" i="4" s="1"/>
  <c r="AJ527" i="4" s="1"/>
  <c r="AB566" i="4"/>
  <c r="AF566" i="4" s="1"/>
  <c r="AJ566" i="4" s="1"/>
  <c r="AB600" i="4"/>
  <c r="AF600" i="4" s="1"/>
  <c r="AJ600" i="4" s="1"/>
  <c r="AB446" i="4"/>
  <c r="AF446" i="4" s="1"/>
  <c r="AJ446" i="4" s="1"/>
  <c r="AB492" i="4"/>
  <c r="AF492" i="4" s="1"/>
  <c r="AJ492" i="4" s="1"/>
  <c r="AB513" i="4"/>
  <c r="AF513" i="4" s="1"/>
  <c r="AJ513" i="4" s="1"/>
  <c r="AB553" i="4"/>
  <c r="AF553" i="4" s="1"/>
  <c r="AJ553" i="4" s="1"/>
  <c r="AB590" i="4"/>
  <c r="AF590" i="4" s="1"/>
  <c r="AJ590" i="4" s="1"/>
  <c r="AB605" i="4"/>
  <c r="AF605" i="4" s="1"/>
  <c r="AJ605" i="4" s="1"/>
  <c r="AB482" i="4"/>
  <c r="AF482" i="4" s="1"/>
  <c r="AJ482" i="4" s="1"/>
  <c r="AB503" i="4"/>
  <c r="AF503" i="4" s="1"/>
  <c r="AJ503" i="4" s="1"/>
  <c r="AB522" i="4"/>
  <c r="AF522" i="4" s="1"/>
  <c r="AJ522" i="4" s="1"/>
  <c r="AB551" i="4"/>
  <c r="AF551" i="4" s="1"/>
  <c r="AJ551" i="4" s="1"/>
  <c r="AB579" i="4"/>
  <c r="AF579" i="4" s="1"/>
  <c r="AJ579" i="4" s="1"/>
  <c r="AB603" i="4"/>
  <c r="AF603" i="4" s="1"/>
  <c r="AJ603" i="4" s="1"/>
  <c r="AB613" i="4"/>
  <c r="AF613" i="4" s="1"/>
  <c r="AJ613" i="4" s="1"/>
  <c r="AB554" i="4"/>
  <c r="AF554" i="4" s="1"/>
  <c r="AJ554" i="4" s="1"/>
  <c r="AB567" i="4"/>
  <c r="AF567" i="4" s="1"/>
  <c r="AJ567" i="4" s="1"/>
  <c r="AB580" i="4"/>
  <c r="AF580" i="4" s="1"/>
  <c r="AJ580" i="4" s="1"/>
  <c r="AB587" i="4"/>
  <c r="AF587" i="4" s="1"/>
  <c r="AJ587" i="4" s="1"/>
  <c r="AB592" i="4"/>
  <c r="AF592" i="4" s="1"/>
  <c r="AJ592" i="4" s="1"/>
  <c r="AB521" i="4"/>
  <c r="AF521" i="4" s="1"/>
  <c r="AJ521" i="4" s="1"/>
  <c r="AB526" i="4"/>
  <c r="AF526" i="4" s="1"/>
  <c r="AJ526" i="4" s="1"/>
  <c r="AB563" i="4"/>
  <c r="AF563" i="4" s="1"/>
  <c r="AJ563" i="4" s="1"/>
  <c r="AB473" i="4"/>
  <c r="AF473" i="4" s="1"/>
  <c r="AJ473" i="4" s="1"/>
  <c r="AB537" i="4"/>
  <c r="AF537" i="4" s="1"/>
  <c r="AJ537" i="4" s="1"/>
  <c r="AB615" i="4"/>
  <c r="AF615" i="4" s="1"/>
  <c r="AJ615" i="4" s="1"/>
  <c r="AB506" i="4"/>
  <c r="AF506" i="4" s="1"/>
  <c r="AJ506" i="4" s="1"/>
  <c r="AB510" i="4"/>
  <c r="AF510" i="4" s="1"/>
  <c r="AJ510" i="4" s="1"/>
  <c r="AB463" i="4"/>
  <c r="AF463" i="4" s="1"/>
  <c r="AJ463" i="4" s="1"/>
  <c r="AB479" i="4"/>
  <c r="AF479" i="4" s="1"/>
  <c r="AJ479" i="4" s="1"/>
  <c r="AB490" i="4"/>
  <c r="AF490" i="4" s="1"/>
  <c r="AJ490" i="4" s="1"/>
  <c r="AB441" i="4"/>
  <c r="AF441" i="4" s="1"/>
  <c r="AJ441" i="4" s="1"/>
  <c r="AB525" i="4"/>
  <c r="AF525" i="4" s="1"/>
  <c r="AJ525" i="4" s="1"/>
  <c r="AB557" i="4"/>
  <c r="AF557" i="4" s="1"/>
  <c r="AJ557" i="4" s="1"/>
  <c r="AB618" i="4"/>
  <c r="AF618" i="4" s="1"/>
  <c r="AJ618" i="4" s="1"/>
  <c r="AB471" i="4"/>
  <c r="AF471" i="4" s="1"/>
  <c r="AJ471" i="4" s="1"/>
  <c r="AB498" i="4"/>
  <c r="AF498" i="4" s="1"/>
  <c r="AJ498" i="4" s="1"/>
  <c r="AB515" i="4"/>
  <c r="AF515" i="4" s="1"/>
  <c r="AJ515" i="4" s="1"/>
  <c r="AB540" i="4"/>
  <c r="AF540" i="4" s="1"/>
  <c r="AJ540" i="4" s="1"/>
  <c r="AB543" i="4"/>
  <c r="AF543" i="4" s="1"/>
  <c r="AJ543" i="4" s="1"/>
  <c r="AB571" i="4"/>
  <c r="AF571" i="4" s="1"/>
  <c r="AJ571" i="4" s="1"/>
  <c r="AB594" i="4"/>
  <c r="AF594" i="4" s="1"/>
  <c r="AJ594" i="4" s="1"/>
  <c r="AB595" i="4"/>
  <c r="AF595" i="4" s="1"/>
  <c r="AJ595" i="4" s="1"/>
  <c r="AB411" i="4"/>
  <c r="AF411" i="4" s="1"/>
  <c r="AJ411" i="4" s="1"/>
  <c r="AB443" i="4"/>
  <c r="AF443" i="4" s="1"/>
  <c r="AJ443" i="4" s="1"/>
  <c r="AB529" i="4"/>
  <c r="AF529" i="4" s="1"/>
  <c r="AJ529" i="4" s="1"/>
  <c r="AB530" i="4"/>
  <c r="AF530" i="4" s="1"/>
  <c r="AJ530" i="4" s="1"/>
  <c r="AB565" i="4"/>
  <c r="AF565" i="4" s="1"/>
  <c r="AJ565" i="4" s="1"/>
  <c r="AB588" i="4"/>
  <c r="AF588" i="4" s="1"/>
  <c r="AJ588" i="4" s="1"/>
  <c r="AB608" i="4"/>
  <c r="AF608" i="4" s="1"/>
  <c r="AJ608" i="4" s="1"/>
  <c r="AB489" i="4"/>
  <c r="AF489" i="4" s="1"/>
  <c r="AJ489" i="4" s="1"/>
  <c r="AB524" i="4"/>
  <c r="AF524" i="4" s="1"/>
  <c r="AJ524" i="4" s="1"/>
  <c r="AB436" i="4"/>
  <c r="AF436" i="4" s="1"/>
  <c r="AJ436" i="4" s="1"/>
  <c r="AB497" i="4"/>
  <c r="AF497" i="4" s="1"/>
  <c r="AJ497" i="4" s="1"/>
  <c r="AB509" i="4"/>
  <c r="AF509" i="4" s="1"/>
  <c r="AJ509" i="4" s="1"/>
  <c r="AB523" i="4"/>
  <c r="AF523" i="4" s="1"/>
  <c r="AJ523" i="4" s="1"/>
  <c r="AB528" i="4"/>
  <c r="AF528" i="4" s="1"/>
  <c r="AJ528" i="4" s="1"/>
  <c r="AB546" i="4"/>
  <c r="AF546" i="4" s="1"/>
  <c r="AJ546" i="4" s="1"/>
  <c r="AB573" i="4"/>
  <c r="AF573" i="4" s="1"/>
  <c r="AJ573" i="4" s="1"/>
  <c r="AB577" i="4"/>
  <c r="AF577" i="4" s="1"/>
  <c r="AJ577" i="4" s="1"/>
  <c r="AB616" i="4"/>
  <c r="AF616" i="4" s="1"/>
  <c r="AJ616" i="4" s="1"/>
  <c r="AB539" i="4"/>
  <c r="AF539" i="4" s="1"/>
  <c r="AJ539" i="4" s="1"/>
  <c r="AB582" i="4"/>
  <c r="AF582" i="4" s="1"/>
  <c r="AJ582" i="4" s="1"/>
  <c r="AB619" i="4"/>
  <c r="AF619" i="4" s="1"/>
  <c r="AJ619" i="4" s="1"/>
  <c r="AB581" i="4"/>
  <c r="AF581" i="4" s="1"/>
  <c r="AJ581" i="4" s="1"/>
  <c r="AB568" i="4"/>
  <c r="AF568" i="4" s="1"/>
  <c r="AJ568" i="4" s="1"/>
  <c r="AB572" i="4"/>
  <c r="AF572" i="4" s="1"/>
  <c r="AJ572" i="4" s="1"/>
  <c r="AB593" i="4"/>
  <c r="AF593" i="4" s="1"/>
  <c r="AJ593" i="4" s="1"/>
  <c r="AB541" i="4"/>
  <c r="AF541" i="4" s="1"/>
  <c r="AJ541" i="4" s="1"/>
  <c r="AB560" i="4"/>
  <c r="AF560" i="4" s="1"/>
  <c r="AJ560" i="4" s="1"/>
  <c r="AB548" i="4"/>
  <c r="AF548" i="4" s="1"/>
  <c r="AJ548" i="4" s="1"/>
  <c r="AB556" i="4"/>
  <c r="AF556" i="4" s="1"/>
  <c r="AJ556" i="4" s="1"/>
  <c r="AB559" i="4"/>
  <c r="AF559" i="4" s="1"/>
  <c r="AJ559" i="4" s="1"/>
  <c r="AB598" i="4"/>
  <c r="AF598" i="4" s="1"/>
  <c r="AJ598" i="4" s="1"/>
  <c r="AB570" i="4"/>
  <c r="AF570" i="4" s="1"/>
  <c r="AJ570" i="4" s="1"/>
  <c r="AB574" i="4"/>
  <c r="AF574" i="4" s="1"/>
  <c r="AJ574" i="4" s="1"/>
  <c r="AB585" i="4"/>
  <c r="AF585" i="4" s="1"/>
  <c r="AJ585" i="4" s="1"/>
  <c r="AA4" i="4"/>
  <c r="AE4" i="4" s="1"/>
  <c r="AI4" i="4" s="1"/>
  <c r="AA21" i="4"/>
  <c r="AE21" i="4" s="1"/>
  <c r="AI21" i="4" s="1"/>
  <c r="AA6" i="4"/>
  <c r="AE6" i="4" s="1"/>
  <c r="AI6" i="4" s="1"/>
  <c r="AA7" i="4"/>
  <c r="AE7" i="4" s="1"/>
  <c r="AI7" i="4" s="1"/>
  <c r="AA24" i="4"/>
  <c r="AE24" i="4" s="1"/>
  <c r="AI24" i="4" s="1"/>
  <c r="AA60" i="4"/>
  <c r="AE60" i="4" s="1"/>
  <c r="AI60" i="4" s="1"/>
  <c r="AA18" i="4"/>
  <c r="AE18" i="4" s="1"/>
  <c r="AI18" i="4" s="1"/>
  <c r="AA34" i="4"/>
  <c r="AE34" i="4" s="1"/>
  <c r="AI34" i="4" s="1"/>
  <c r="AA43" i="4"/>
  <c r="AE43" i="4" s="1"/>
  <c r="AI43" i="4" s="1"/>
  <c r="AA45" i="4"/>
  <c r="AE45" i="4" s="1"/>
  <c r="AI45" i="4" s="1"/>
  <c r="AA63" i="4"/>
  <c r="AE63" i="4" s="1"/>
  <c r="AI63" i="4" s="1"/>
  <c r="AA82" i="4"/>
  <c r="AE82" i="4" s="1"/>
  <c r="AI82" i="4" s="1"/>
  <c r="AA84" i="4"/>
  <c r="AE84" i="4" s="1"/>
  <c r="AI84" i="4" s="1"/>
  <c r="AA20" i="4"/>
  <c r="AE20" i="4" s="1"/>
  <c r="AI20" i="4" s="1"/>
  <c r="AA25" i="4"/>
  <c r="AE25" i="4" s="1"/>
  <c r="AI25" i="4" s="1"/>
  <c r="AA31" i="4"/>
  <c r="AE31" i="4" s="1"/>
  <c r="AI31" i="4" s="1"/>
  <c r="AA55" i="4"/>
  <c r="AE55" i="4" s="1"/>
  <c r="AI55" i="4" s="1"/>
  <c r="AA26" i="4"/>
  <c r="AE26" i="4" s="1"/>
  <c r="AI26" i="4" s="1"/>
  <c r="AA48" i="4"/>
  <c r="AE48" i="4" s="1"/>
  <c r="AI48" i="4" s="1"/>
  <c r="AA51" i="4"/>
  <c r="AE51" i="4" s="1"/>
  <c r="AI51" i="4" s="1"/>
  <c r="AA59" i="4"/>
  <c r="AE59" i="4" s="1"/>
  <c r="AI59" i="4" s="1"/>
  <c r="AA79" i="4"/>
  <c r="AE79" i="4" s="1"/>
  <c r="AI79" i="4" s="1"/>
  <c r="AA42" i="4"/>
  <c r="AE42" i="4" s="1"/>
  <c r="AI42" i="4" s="1"/>
  <c r="AA67" i="4"/>
  <c r="AE67" i="4" s="1"/>
  <c r="AI67" i="4" s="1"/>
  <c r="AA80" i="4"/>
  <c r="AE80" i="4" s="1"/>
  <c r="AI80" i="4" s="1"/>
  <c r="AA32" i="4"/>
  <c r="AE32" i="4" s="1"/>
  <c r="AI32" i="4" s="1"/>
  <c r="AA49" i="4"/>
  <c r="AE49" i="4" s="1"/>
  <c r="AI49" i="4" s="1"/>
  <c r="AA11" i="4"/>
  <c r="AE11" i="4" s="1"/>
  <c r="AI11" i="4" s="1"/>
  <c r="AA29" i="4"/>
  <c r="AE29" i="4" s="1"/>
  <c r="AI29" i="4" s="1"/>
  <c r="AA30" i="4"/>
  <c r="AE30" i="4" s="1"/>
  <c r="AI30" i="4" s="1"/>
  <c r="AA71" i="4"/>
  <c r="AE71" i="4" s="1"/>
  <c r="AI71" i="4" s="1"/>
  <c r="AA72" i="4"/>
  <c r="AE72" i="4" s="1"/>
  <c r="AI72" i="4" s="1"/>
  <c r="AA74" i="4"/>
  <c r="AE74" i="4" s="1"/>
  <c r="AI74" i="4" s="1"/>
  <c r="AA87" i="4"/>
  <c r="AE87" i="4" s="1"/>
  <c r="AI87" i="4" s="1"/>
  <c r="AA99" i="4"/>
  <c r="AE99" i="4" s="1"/>
  <c r="AI99" i="4" s="1"/>
  <c r="AA107" i="4"/>
  <c r="AE107" i="4" s="1"/>
  <c r="AI107" i="4" s="1"/>
  <c r="AA16" i="4"/>
  <c r="AE16" i="4" s="1"/>
  <c r="AI16" i="4" s="1"/>
  <c r="AA61" i="4"/>
  <c r="AE61" i="4" s="1"/>
  <c r="AI61" i="4" s="1"/>
  <c r="AA62" i="4"/>
  <c r="AE62" i="4" s="1"/>
  <c r="AI62" i="4" s="1"/>
  <c r="AA75" i="4"/>
  <c r="AE75" i="4" s="1"/>
  <c r="AI75" i="4" s="1"/>
  <c r="AA15" i="4"/>
  <c r="AE15" i="4" s="1"/>
  <c r="AI15" i="4" s="1"/>
  <c r="AA50" i="4"/>
  <c r="AE50" i="4" s="1"/>
  <c r="AI50" i="4" s="1"/>
  <c r="AA54" i="4"/>
  <c r="AE54" i="4" s="1"/>
  <c r="AI54" i="4" s="1"/>
  <c r="AA28" i="4"/>
  <c r="AE28" i="4" s="1"/>
  <c r="AI28" i="4" s="1"/>
  <c r="AA47" i="4"/>
  <c r="AE47" i="4" s="1"/>
  <c r="AI47" i="4" s="1"/>
  <c r="AA53" i="4"/>
  <c r="AE53" i="4" s="1"/>
  <c r="AI53" i="4" s="1"/>
  <c r="AA57" i="4"/>
  <c r="AE57" i="4" s="1"/>
  <c r="AI57" i="4" s="1"/>
  <c r="AA58" i="4"/>
  <c r="AE58" i="4" s="1"/>
  <c r="AI58" i="4" s="1"/>
  <c r="AA88" i="4"/>
  <c r="AE88" i="4" s="1"/>
  <c r="AI88" i="4" s="1"/>
  <c r="AA10" i="4"/>
  <c r="AE10" i="4" s="1"/>
  <c r="AI10" i="4" s="1"/>
  <c r="AA46" i="4"/>
  <c r="AE46" i="4" s="1"/>
  <c r="AI46" i="4" s="1"/>
  <c r="AA76" i="4"/>
  <c r="AE76" i="4" s="1"/>
  <c r="AI76" i="4" s="1"/>
  <c r="AA77" i="4"/>
  <c r="AE77" i="4" s="1"/>
  <c r="AI77" i="4" s="1"/>
  <c r="AA95" i="4"/>
  <c r="AE95" i="4" s="1"/>
  <c r="AI95" i="4" s="1"/>
  <c r="AA105" i="4"/>
  <c r="AE105" i="4" s="1"/>
  <c r="AI105" i="4" s="1"/>
  <c r="AA27" i="4"/>
  <c r="AE27" i="4" s="1"/>
  <c r="AI27" i="4" s="1"/>
  <c r="AA52" i="4"/>
  <c r="AE52" i="4" s="1"/>
  <c r="AI52" i="4" s="1"/>
  <c r="AA56" i="4"/>
  <c r="AE56" i="4" s="1"/>
  <c r="AI56" i="4" s="1"/>
  <c r="AA64" i="4"/>
  <c r="AE64" i="4" s="1"/>
  <c r="AI64" i="4" s="1"/>
  <c r="AA65" i="4"/>
  <c r="AE65" i="4" s="1"/>
  <c r="AI65" i="4" s="1"/>
  <c r="AA78" i="4"/>
  <c r="AE78" i="4" s="1"/>
  <c r="AI78" i="4" s="1"/>
  <c r="AA14" i="4"/>
  <c r="AE14" i="4" s="1"/>
  <c r="AI14" i="4" s="1"/>
  <c r="AA40" i="4"/>
  <c r="AE40" i="4" s="1"/>
  <c r="AI40" i="4" s="1"/>
  <c r="AA94" i="4"/>
  <c r="AE94" i="4" s="1"/>
  <c r="AI94" i="4" s="1"/>
  <c r="AA66" i="4"/>
  <c r="AE66" i="4" s="1"/>
  <c r="AI66" i="4" s="1"/>
  <c r="AA89" i="4"/>
  <c r="AE89" i="4" s="1"/>
  <c r="AI89" i="4" s="1"/>
  <c r="AA101" i="4"/>
  <c r="AE101" i="4" s="1"/>
  <c r="AI101" i="4" s="1"/>
  <c r="AA133" i="4"/>
  <c r="AE133" i="4" s="1"/>
  <c r="AI133" i="4" s="1"/>
  <c r="AA23" i="4"/>
  <c r="AE23" i="4" s="1"/>
  <c r="AI23" i="4" s="1"/>
  <c r="AA33" i="4"/>
  <c r="AE33" i="4" s="1"/>
  <c r="AI33" i="4" s="1"/>
  <c r="AA85" i="4"/>
  <c r="AE85" i="4" s="1"/>
  <c r="AI85" i="4" s="1"/>
  <c r="AA90" i="4"/>
  <c r="AE90" i="4" s="1"/>
  <c r="AI90" i="4" s="1"/>
  <c r="AA109" i="4"/>
  <c r="AE109" i="4" s="1"/>
  <c r="AI109" i="4" s="1"/>
  <c r="AA122" i="4"/>
  <c r="AE122" i="4" s="1"/>
  <c r="AI122" i="4" s="1"/>
  <c r="AA124" i="4"/>
  <c r="AE124" i="4" s="1"/>
  <c r="AI124" i="4" s="1"/>
  <c r="AA128" i="4"/>
  <c r="AE128" i="4" s="1"/>
  <c r="AI128" i="4" s="1"/>
  <c r="AA13" i="4"/>
  <c r="AE13" i="4" s="1"/>
  <c r="AI13" i="4" s="1"/>
  <c r="AA8" i="4"/>
  <c r="AE8" i="4" s="1"/>
  <c r="AI8" i="4" s="1"/>
  <c r="AA37" i="4"/>
  <c r="AE37" i="4" s="1"/>
  <c r="AI37" i="4" s="1"/>
  <c r="AA73" i="4"/>
  <c r="AE73" i="4" s="1"/>
  <c r="AI73" i="4" s="1"/>
  <c r="AA83" i="4"/>
  <c r="AE83" i="4" s="1"/>
  <c r="AI83" i="4" s="1"/>
  <c r="AA39" i="4"/>
  <c r="AE39" i="4" s="1"/>
  <c r="AI39" i="4" s="1"/>
  <c r="AA36" i="4"/>
  <c r="AE36" i="4" s="1"/>
  <c r="AI36" i="4" s="1"/>
  <c r="AA91" i="4"/>
  <c r="AE91" i="4" s="1"/>
  <c r="AI91" i="4" s="1"/>
  <c r="AA147" i="4"/>
  <c r="AE147" i="4" s="1"/>
  <c r="AI147" i="4" s="1"/>
  <c r="AA148" i="4"/>
  <c r="AE148" i="4" s="1"/>
  <c r="AI148" i="4" s="1"/>
  <c r="AA155" i="4"/>
  <c r="AE155" i="4" s="1"/>
  <c r="AI155" i="4" s="1"/>
  <c r="AA176" i="4"/>
  <c r="AE176" i="4" s="1"/>
  <c r="AI176" i="4" s="1"/>
  <c r="AA44" i="4"/>
  <c r="AE44" i="4" s="1"/>
  <c r="AI44" i="4" s="1"/>
  <c r="AA112" i="4"/>
  <c r="AE112" i="4" s="1"/>
  <c r="AI112" i="4" s="1"/>
  <c r="AA118" i="4"/>
  <c r="AE118" i="4" s="1"/>
  <c r="AI118" i="4" s="1"/>
  <c r="AA123" i="4"/>
  <c r="AE123" i="4" s="1"/>
  <c r="AI123" i="4" s="1"/>
  <c r="AA127" i="4"/>
  <c r="AE127" i="4" s="1"/>
  <c r="AI127" i="4" s="1"/>
  <c r="AA153" i="4"/>
  <c r="AE153" i="4" s="1"/>
  <c r="AI153" i="4" s="1"/>
  <c r="AA161" i="4"/>
  <c r="AE161" i="4" s="1"/>
  <c r="AI161" i="4" s="1"/>
  <c r="AA173" i="4"/>
  <c r="AE173" i="4" s="1"/>
  <c r="AI173" i="4" s="1"/>
  <c r="AA70" i="4"/>
  <c r="AE70" i="4" s="1"/>
  <c r="AI70" i="4" s="1"/>
  <c r="AA100" i="4"/>
  <c r="AE100" i="4" s="1"/>
  <c r="AI100" i="4" s="1"/>
  <c r="AA113" i="4"/>
  <c r="AE113" i="4" s="1"/>
  <c r="AI113" i="4" s="1"/>
  <c r="AA138" i="4"/>
  <c r="AE138" i="4" s="1"/>
  <c r="AI138" i="4" s="1"/>
  <c r="AA9" i="4"/>
  <c r="AE9" i="4" s="1"/>
  <c r="AI9" i="4" s="1"/>
  <c r="AA22" i="4"/>
  <c r="AE22" i="4" s="1"/>
  <c r="AI22" i="4" s="1"/>
  <c r="AA81" i="4"/>
  <c r="AE81" i="4" s="1"/>
  <c r="AI81" i="4" s="1"/>
  <c r="AA97" i="4"/>
  <c r="AE97" i="4" s="1"/>
  <c r="AI97" i="4" s="1"/>
  <c r="AA177" i="4"/>
  <c r="AE177" i="4" s="1"/>
  <c r="AI177" i="4" s="1"/>
  <c r="AA182" i="4"/>
  <c r="AE182" i="4" s="1"/>
  <c r="AI182" i="4" s="1"/>
  <c r="AA136" i="4"/>
  <c r="AE136" i="4" s="1"/>
  <c r="AI136" i="4" s="1"/>
  <c r="AA141" i="4"/>
  <c r="AE141" i="4" s="1"/>
  <c r="AI141" i="4" s="1"/>
  <c r="AA144" i="4"/>
  <c r="AE144" i="4" s="1"/>
  <c r="AI144" i="4" s="1"/>
  <c r="AA151" i="4"/>
  <c r="AE151" i="4" s="1"/>
  <c r="AI151" i="4" s="1"/>
  <c r="AA96" i="4"/>
  <c r="AE96" i="4" s="1"/>
  <c r="AI96" i="4" s="1"/>
  <c r="AA114" i="4"/>
  <c r="AE114" i="4" s="1"/>
  <c r="AI114" i="4" s="1"/>
  <c r="AA139" i="4"/>
  <c r="AE139" i="4" s="1"/>
  <c r="AI139" i="4" s="1"/>
  <c r="AA17" i="4"/>
  <c r="AE17" i="4" s="1"/>
  <c r="AI17" i="4" s="1"/>
  <c r="AA5" i="4"/>
  <c r="AE5" i="4" s="1"/>
  <c r="AI5" i="4" s="1"/>
  <c r="AA35" i="4"/>
  <c r="AE35" i="4" s="1"/>
  <c r="AI35" i="4" s="1"/>
  <c r="AA38" i="4"/>
  <c r="AE38" i="4" s="1"/>
  <c r="AI38" i="4" s="1"/>
  <c r="AA125" i="4"/>
  <c r="AE125" i="4" s="1"/>
  <c r="AI125" i="4" s="1"/>
  <c r="AA126" i="4"/>
  <c r="AE126" i="4" s="1"/>
  <c r="AI126" i="4" s="1"/>
  <c r="AA171" i="4"/>
  <c r="AE171" i="4" s="1"/>
  <c r="AI171" i="4" s="1"/>
  <c r="AA172" i="4"/>
  <c r="AE172" i="4" s="1"/>
  <c r="AI172" i="4" s="1"/>
  <c r="AA214" i="4"/>
  <c r="AE214" i="4" s="1"/>
  <c r="AI214" i="4" s="1"/>
  <c r="AA12" i="4"/>
  <c r="AE12" i="4" s="1"/>
  <c r="AI12" i="4" s="1"/>
  <c r="AA93" i="4"/>
  <c r="AE93" i="4" s="1"/>
  <c r="AI93" i="4" s="1"/>
  <c r="AA150" i="4"/>
  <c r="AE150" i="4" s="1"/>
  <c r="AI150" i="4" s="1"/>
  <c r="AA160" i="4"/>
  <c r="AE160" i="4" s="1"/>
  <c r="AI160" i="4" s="1"/>
  <c r="AA202" i="4"/>
  <c r="AE202" i="4" s="1"/>
  <c r="AI202" i="4" s="1"/>
  <c r="AA204" i="4"/>
  <c r="AE204" i="4" s="1"/>
  <c r="AI204" i="4" s="1"/>
  <c r="AA218" i="4"/>
  <c r="AE218" i="4" s="1"/>
  <c r="AI218" i="4" s="1"/>
  <c r="AA220" i="4"/>
  <c r="AE220" i="4" s="1"/>
  <c r="AI220" i="4" s="1"/>
  <c r="AA68" i="4"/>
  <c r="AE68" i="4" s="1"/>
  <c r="AI68" i="4" s="1"/>
  <c r="AA103" i="4"/>
  <c r="AE103" i="4" s="1"/>
  <c r="AI103" i="4" s="1"/>
  <c r="AA211" i="4"/>
  <c r="AE211" i="4" s="1"/>
  <c r="AI211" i="4" s="1"/>
  <c r="AA215" i="4"/>
  <c r="AE215" i="4" s="1"/>
  <c r="AI215" i="4" s="1"/>
  <c r="AA223" i="4"/>
  <c r="AE223" i="4" s="1"/>
  <c r="AI223" i="4" s="1"/>
  <c r="AA227" i="4"/>
  <c r="AE227" i="4" s="1"/>
  <c r="AI227" i="4" s="1"/>
  <c r="AA162" i="4"/>
  <c r="AE162" i="4" s="1"/>
  <c r="AI162" i="4" s="1"/>
  <c r="AA199" i="4"/>
  <c r="AE199" i="4" s="1"/>
  <c r="AI199" i="4" s="1"/>
  <c r="AA224" i="4"/>
  <c r="AE224" i="4" s="1"/>
  <c r="AI224" i="4" s="1"/>
  <c r="AA121" i="4"/>
  <c r="AE121" i="4" s="1"/>
  <c r="AI121" i="4" s="1"/>
  <c r="AA154" i="4"/>
  <c r="AE154" i="4" s="1"/>
  <c r="AI154" i="4" s="1"/>
  <c r="AA165" i="4"/>
  <c r="AE165" i="4" s="1"/>
  <c r="AI165" i="4" s="1"/>
  <c r="AA166" i="4"/>
  <c r="AE166" i="4" s="1"/>
  <c r="AI166" i="4" s="1"/>
  <c r="AA167" i="4"/>
  <c r="AE167" i="4" s="1"/>
  <c r="AI167" i="4" s="1"/>
  <c r="AA184" i="4"/>
  <c r="AE184" i="4" s="1"/>
  <c r="AI184" i="4" s="1"/>
  <c r="AA194" i="4"/>
  <c r="AE194" i="4" s="1"/>
  <c r="AI194" i="4" s="1"/>
  <c r="AA212" i="4"/>
  <c r="AE212" i="4" s="1"/>
  <c r="AI212" i="4" s="1"/>
  <c r="AA135" i="4"/>
  <c r="AE135" i="4" s="1"/>
  <c r="AI135" i="4" s="1"/>
  <c r="AA179" i="4"/>
  <c r="AE179" i="4" s="1"/>
  <c r="AI179" i="4" s="1"/>
  <c r="AA187" i="4"/>
  <c r="AE187" i="4" s="1"/>
  <c r="AI187" i="4" s="1"/>
  <c r="AA190" i="4"/>
  <c r="AE190" i="4" s="1"/>
  <c r="AI190" i="4" s="1"/>
  <c r="AA205" i="4"/>
  <c r="AE205" i="4" s="1"/>
  <c r="AI205" i="4" s="1"/>
  <c r="AA19" i="4"/>
  <c r="AE19" i="4" s="1"/>
  <c r="AI19" i="4" s="1"/>
  <c r="AA41" i="4"/>
  <c r="AE41" i="4" s="1"/>
  <c r="AI41" i="4" s="1"/>
  <c r="AA108" i="4"/>
  <c r="AE108" i="4" s="1"/>
  <c r="AI108" i="4" s="1"/>
  <c r="AA134" i="4"/>
  <c r="AE134" i="4" s="1"/>
  <c r="AI134" i="4" s="1"/>
  <c r="AA142" i="4"/>
  <c r="AE142" i="4" s="1"/>
  <c r="AI142" i="4" s="1"/>
  <c r="AA163" i="4"/>
  <c r="AE163" i="4" s="1"/>
  <c r="AI163" i="4" s="1"/>
  <c r="AA164" i="4"/>
  <c r="AE164" i="4" s="1"/>
  <c r="AI164" i="4" s="1"/>
  <c r="AA92" i="4"/>
  <c r="AE92" i="4" s="1"/>
  <c r="AI92" i="4" s="1"/>
  <c r="AA131" i="4"/>
  <c r="AE131" i="4" s="1"/>
  <c r="AI131" i="4" s="1"/>
  <c r="AA132" i="4"/>
  <c r="AE132" i="4" s="1"/>
  <c r="AI132" i="4" s="1"/>
  <c r="AA104" i="4"/>
  <c r="AE104" i="4" s="1"/>
  <c r="AI104" i="4" s="1"/>
  <c r="AA146" i="4"/>
  <c r="AE146" i="4" s="1"/>
  <c r="AI146" i="4" s="1"/>
  <c r="AA159" i="4"/>
  <c r="AE159" i="4" s="1"/>
  <c r="AI159" i="4" s="1"/>
  <c r="AA197" i="4"/>
  <c r="AE197" i="4" s="1"/>
  <c r="AI197" i="4" s="1"/>
  <c r="AA198" i="4"/>
  <c r="AE198" i="4" s="1"/>
  <c r="AI198" i="4" s="1"/>
  <c r="AA210" i="4"/>
  <c r="AE210" i="4" s="1"/>
  <c r="AI210" i="4" s="1"/>
  <c r="AA225" i="4"/>
  <c r="AE225" i="4" s="1"/>
  <c r="AI225" i="4" s="1"/>
  <c r="AA260" i="4"/>
  <c r="AE260" i="4" s="1"/>
  <c r="AI260" i="4" s="1"/>
  <c r="AA277" i="4"/>
  <c r="AE277" i="4" s="1"/>
  <c r="AI277" i="4" s="1"/>
  <c r="AA140" i="4"/>
  <c r="AE140" i="4" s="1"/>
  <c r="AI140" i="4" s="1"/>
  <c r="AA158" i="4"/>
  <c r="AE158" i="4" s="1"/>
  <c r="AI158" i="4" s="1"/>
  <c r="AA181" i="4"/>
  <c r="AE181" i="4" s="1"/>
  <c r="AI181" i="4" s="1"/>
  <c r="AA203" i="4"/>
  <c r="AE203" i="4" s="1"/>
  <c r="AI203" i="4" s="1"/>
  <c r="AA235" i="4"/>
  <c r="AE235" i="4" s="1"/>
  <c r="AI235" i="4" s="1"/>
  <c r="AA145" i="4"/>
  <c r="AE145" i="4" s="1"/>
  <c r="AI145" i="4" s="1"/>
  <c r="AA191" i="4"/>
  <c r="AE191" i="4" s="1"/>
  <c r="AI191" i="4" s="1"/>
  <c r="AA200" i="4"/>
  <c r="AE200" i="4" s="1"/>
  <c r="AI200" i="4" s="1"/>
  <c r="AA208" i="4"/>
  <c r="AE208" i="4" s="1"/>
  <c r="AI208" i="4" s="1"/>
  <c r="AA232" i="4"/>
  <c r="AE232" i="4" s="1"/>
  <c r="AI232" i="4" s="1"/>
  <c r="AA256" i="4"/>
  <c r="AE256" i="4" s="1"/>
  <c r="AI256" i="4" s="1"/>
  <c r="AA280" i="4"/>
  <c r="AE280" i="4" s="1"/>
  <c r="AI280" i="4" s="1"/>
  <c r="AA285" i="4"/>
  <c r="AE285" i="4" s="1"/>
  <c r="AI285" i="4" s="1"/>
  <c r="AA293" i="4"/>
  <c r="AE293" i="4" s="1"/>
  <c r="AI293" i="4" s="1"/>
  <c r="AA296" i="4"/>
  <c r="AE296" i="4" s="1"/>
  <c r="AI296" i="4" s="1"/>
  <c r="AA299" i="4"/>
  <c r="AE299" i="4" s="1"/>
  <c r="AI299" i="4" s="1"/>
  <c r="AA110" i="4"/>
  <c r="AE110" i="4" s="1"/>
  <c r="AI110" i="4" s="1"/>
  <c r="AA115" i="4"/>
  <c r="AE115" i="4" s="1"/>
  <c r="AI115" i="4" s="1"/>
  <c r="AA152" i="4"/>
  <c r="AE152" i="4" s="1"/>
  <c r="AI152" i="4" s="1"/>
  <c r="AA157" i="4"/>
  <c r="AE157" i="4" s="1"/>
  <c r="AI157" i="4" s="1"/>
  <c r="AA201" i="4"/>
  <c r="AE201" i="4" s="1"/>
  <c r="AI201" i="4" s="1"/>
  <c r="AA226" i="4"/>
  <c r="AE226" i="4" s="1"/>
  <c r="AI226" i="4" s="1"/>
  <c r="AA228" i="4"/>
  <c r="AE228" i="4" s="1"/>
  <c r="AI228" i="4" s="1"/>
  <c r="AA239" i="4"/>
  <c r="AE239" i="4" s="1"/>
  <c r="AI239" i="4" s="1"/>
  <c r="AA242" i="4"/>
  <c r="AE242" i="4" s="1"/>
  <c r="AI242" i="4" s="1"/>
  <c r="AA262" i="4"/>
  <c r="AE262" i="4" s="1"/>
  <c r="AI262" i="4" s="1"/>
  <c r="AA266" i="4"/>
  <c r="AE266" i="4" s="1"/>
  <c r="AI266" i="4" s="1"/>
  <c r="AA268" i="4"/>
  <c r="AE268" i="4" s="1"/>
  <c r="AI268" i="4" s="1"/>
  <c r="AA288" i="4"/>
  <c r="AE288" i="4" s="1"/>
  <c r="AI288" i="4" s="1"/>
  <c r="AA290" i="4"/>
  <c r="AE290" i="4" s="1"/>
  <c r="AI290" i="4" s="1"/>
  <c r="AA170" i="4"/>
  <c r="AE170" i="4" s="1"/>
  <c r="AI170" i="4" s="1"/>
  <c r="AA180" i="4"/>
  <c r="AE180" i="4" s="1"/>
  <c r="AI180" i="4" s="1"/>
  <c r="AA245" i="4"/>
  <c r="AE245" i="4" s="1"/>
  <c r="AI245" i="4" s="1"/>
  <c r="AA278" i="4"/>
  <c r="AE278" i="4" s="1"/>
  <c r="AI278" i="4" s="1"/>
  <c r="AA130" i="4"/>
  <c r="AE130" i="4" s="1"/>
  <c r="AI130" i="4" s="1"/>
  <c r="AA137" i="4"/>
  <c r="AE137" i="4" s="1"/>
  <c r="AI137" i="4" s="1"/>
  <c r="AA169" i="4"/>
  <c r="AE169" i="4" s="1"/>
  <c r="AI169" i="4" s="1"/>
  <c r="AA186" i="4"/>
  <c r="AE186" i="4" s="1"/>
  <c r="AI186" i="4" s="1"/>
  <c r="AA188" i="4"/>
  <c r="AE188" i="4" s="1"/>
  <c r="AI188" i="4" s="1"/>
  <c r="AA189" i="4"/>
  <c r="AE189" i="4" s="1"/>
  <c r="AI189" i="4" s="1"/>
  <c r="AA248" i="4"/>
  <c r="AE248" i="4" s="1"/>
  <c r="AI248" i="4" s="1"/>
  <c r="AA254" i="4"/>
  <c r="AE254" i="4" s="1"/>
  <c r="AI254" i="4" s="1"/>
  <c r="AA258" i="4"/>
  <c r="AE258" i="4" s="1"/>
  <c r="AI258" i="4" s="1"/>
  <c r="AA264" i="4"/>
  <c r="AE264" i="4" s="1"/>
  <c r="AI264" i="4" s="1"/>
  <c r="AA175" i="4"/>
  <c r="AE175" i="4" s="1"/>
  <c r="AI175" i="4" s="1"/>
  <c r="AA236" i="4"/>
  <c r="AE236" i="4" s="1"/>
  <c r="AI236" i="4" s="1"/>
  <c r="AA243" i="4"/>
  <c r="AE243" i="4" s="1"/>
  <c r="AI243" i="4" s="1"/>
  <c r="AA120" i="4"/>
  <c r="AE120" i="4" s="1"/>
  <c r="AI120" i="4" s="1"/>
  <c r="AA156" i="4"/>
  <c r="AE156" i="4" s="1"/>
  <c r="AI156" i="4" s="1"/>
  <c r="AA185" i="4"/>
  <c r="AE185" i="4" s="1"/>
  <c r="AI185" i="4" s="1"/>
  <c r="AA86" i="4"/>
  <c r="AE86" i="4" s="1"/>
  <c r="AI86" i="4" s="1"/>
  <c r="AA98" i="4"/>
  <c r="AE98" i="4" s="1"/>
  <c r="AI98" i="4" s="1"/>
  <c r="AA69" i="4"/>
  <c r="AE69" i="4" s="1"/>
  <c r="AI69" i="4" s="1"/>
  <c r="AA117" i="4"/>
  <c r="AE117" i="4" s="1"/>
  <c r="AI117" i="4" s="1"/>
  <c r="AA106" i="4"/>
  <c r="AE106" i="4" s="1"/>
  <c r="AI106" i="4" s="1"/>
  <c r="AA229" i="4"/>
  <c r="AE229" i="4" s="1"/>
  <c r="AI229" i="4" s="1"/>
  <c r="AA237" i="4"/>
  <c r="AE237" i="4" s="1"/>
  <c r="AI237" i="4" s="1"/>
  <c r="AA247" i="4"/>
  <c r="AE247" i="4" s="1"/>
  <c r="AI247" i="4" s="1"/>
  <c r="AA298" i="4"/>
  <c r="AE298" i="4" s="1"/>
  <c r="AI298" i="4" s="1"/>
  <c r="AA111" i="4"/>
  <c r="AE111" i="4" s="1"/>
  <c r="AI111" i="4" s="1"/>
  <c r="AA178" i="4"/>
  <c r="AE178" i="4" s="1"/>
  <c r="AI178" i="4" s="1"/>
  <c r="AA246" i="4"/>
  <c r="AE246" i="4" s="1"/>
  <c r="AI246" i="4" s="1"/>
  <c r="AA281" i="4"/>
  <c r="AE281" i="4" s="1"/>
  <c r="AI281" i="4" s="1"/>
  <c r="AA294" i="4"/>
  <c r="AE294" i="4" s="1"/>
  <c r="AI294" i="4" s="1"/>
  <c r="AA301" i="4"/>
  <c r="AE301" i="4" s="1"/>
  <c r="AI301" i="4" s="1"/>
  <c r="AA315" i="4"/>
  <c r="AE315" i="4" s="1"/>
  <c r="AI315" i="4" s="1"/>
  <c r="AA322" i="4"/>
  <c r="AE322" i="4" s="1"/>
  <c r="AI322" i="4" s="1"/>
  <c r="AA333" i="4"/>
  <c r="AE333" i="4" s="1"/>
  <c r="AI333" i="4" s="1"/>
  <c r="AA343" i="4"/>
  <c r="AE343" i="4" s="1"/>
  <c r="AI343" i="4" s="1"/>
  <c r="AA371" i="4"/>
  <c r="AE371" i="4" s="1"/>
  <c r="AI371" i="4" s="1"/>
  <c r="AA373" i="4"/>
  <c r="AE373" i="4" s="1"/>
  <c r="AI373" i="4" s="1"/>
  <c r="AA168" i="4"/>
  <c r="AE168" i="4" s="1"/>
  <c r="AI168" i="4" s="1"/>
  <c r="AA216" i="4"/>
  <c r="AE216" i="4" s="1"/>
  <c r="AI216" i="4" s="1"/>
  <c r="AA282" i="4"/>
  <c r="AE282" i="4" s="1"/>
  <c r="AI282" i="4" s="1"/>
  <c r="AA292" i="4"/>
  <c r="AE292" i="4" s="1"/>
  <c r="AI292" i="4" s="1"/>
  <c r="AA313" i="4"/>
  <c r="AE313" i="4" s="1"/>
  <c r="AI313" i="4" s="1"/>
  <c r="AA328" i="4"/>
  <c r="AE328" i="4" s="1"/>
  <c r="AI328" i="4" s="1"/>
  <c r="AA331" i="4"/>
  <c r="AE331" i="4" s="1"/>
  <c r="AI331" i="4" s="1"/>
  <c r="AA351" i="4"/>
  <c r="AE351" i="4" s="1"/>
  <c r="AI351" i="4" s="1"/>
  <c r="AA362" i="4"/>
  <c r="AE362" i="4" s="1"/>
  <c r="AI362" i="4" s="1"/>
  <c r="AA149" i="4"/>
  <c r="AE149" i="4" s="1"/>
  <c r="AI149" i="4" s="1"/>
  <c r="AA196" i="4"/>
  <c r="AE196" i="4" s="1"/>
  <c r="AI196" i="4" s="1"/>
  <c r="AA207" i="4"/>
  <c r="AE207" i="4" s="1"/>
  <c r="AI207" i="4" s="1"/>
  <c r="AA286" i="4"/>
  <c r="AE286" i="4" s="1"/>
  <c r="AI286" i="4" s="1"/>
  <c r="AA302" i="4"/>
  <c r="AE302" i="4" s="1"/>
  <c r="AI302" i="4" s="1"/>
  <c r="AA326" i="4"/>
  <c r="AE326" i="4" s="1"/>
  <c r="AI326" i="4" s="1"/>
  <c r="AA338" i="4"/>
  <c r="AE338" i="4" s="1"/>
  <c r="AI338" i="4" s="1"/>
  <c r="AA357" i="4"/>
  <c r="AE357" i="4" s="1"/>
  <c r="AI357" i="4" s="1"/>
  <c r="AA102" i="4"/>
  <c r="AE102" i="4" s="1"/>
  <c r="AI102" i="4" s="1"/>
  <c r="AA244" i="4"/>
  <c r="AE244" i="4" s="1"/>
  <c r="AI244" i="4" s="1"/>
  <c r="AA347" i="4"/>
  <c r="AE347" i="4" s="1"/>
  <c r="AI347" i="4" s="1"/>
  <c r="AA206" i="4"/>
  <c r="AE206" i="4" s="1"/>
  <c r="AI206" i="4" s="1"/>
  <c r="AA233" i="4"/>
  <c r="AE233" i="4" s="1"/>
  <c r="AI233" i="4" s="1"/>
  <c r="AA270" i="4"/>
  <c r="AE270" i="4" s="1"/>
  <c r="AI270" i="4" s="1"/>
  <c r="AA284" i="4"/>
  <c r="AE284" i="4" s="1"/>
  <c r="AI284" i="4" s="1"/>
  <c r="AA307" i="4"/>
  <c r="AE307" i="4" s="1"/>
  <c r="AI307" i="4" s="1"/>
  <c r="AA310" i="4"/>
  <c r="AE310" i="4" s="1"/>
  <c r="AI310" i="4" s="1"/>
  <c r="AA316" i="4"/>
  <c r="AE316" i="4" s="1"/>
  <c r="AI316" i="4" s="1"/>
  <c r="AA222" i="4"/>
  <c r="AE222" i="4" s="1"/>
  <c r="AI222" i="4" s="1"/>
  <c r="AA300" i="4"/>
  <c r="AE300" i="4" s="1"/>
  <c r="AI300" i="4" s="1"/>
  <c r="AA305" i="4"/>
  <c r="AE305" i="4" s="1"/>
  <c r="AI305" i="4" s="1"/>
  <c r="AA308" i="4"/>
  <c r="AE308" i="4" s="1"/>
  <c r="AI308" i="4" s="1"/>
  <c r="AA116" i="4"/>
  <c r="AE116" i="4" s="1"/>
  <c r="AI116" i="4" s="1"/>
  <c r="AA129" i="4"/>
  <c r="AE129" i="4" s="1"/>
  <c r="AI129" i="4" s="1"/>
  <c r="AA183" i="4"/>
  <c r="AE183" i="4" s="1"/>
  <c r="AI183" i="4" s="1"/>
  <c r="AA193" i="4"/>
  <c r="AE193" i="4" s="1"/>
  <c r="AI193" i="4" s="1"/>
  <c r="AA119" i="4"/>
  <c r="AE119" i="4" s="1"/>
  <c r="AI119" i="4" s="1"/>
  <c r="AA143" i="4"/>
  <c r="AE143" i="4" s="1"/>
  <c r="AI143" i="4" s="1"/>
  <c r="AA174" i="4"/>
  <c r="AE174" i="4" s="1"/>
  <c r="AI174" i="4" s="1"/>
  <c r="AA344" i="4"/>
  <c r="AE344" i="4" s="1"/>
  <c r="AI344" i="4" s="1"/>
  <c r="AA345" i="4"/>
  <c r="AE345" i="4" s="1"/>
  <c r="AI345" i="4" s="1"/>
  <c r="AA348" i="4"/>
  <c r="AE348" i="4" s="1"/>
  <c r="AI348" i="4" s="1"/>
  <c r="AA349" i="4"/>
  <c r="AE349" i="4" s="1"/>
  <c r="AI349" i="4" s="1"/>
  <c r="AA369" i="4"/>
  <c r="AE369" i="4" s="1"/>
  <c r="AI369" i="4" s="1"/>
  <c r="AA372" i="4"/>
  <c r="AE372" i="4" s="1"/>
  <c r="AI372" i="4" s="1"/>
  <c r="AA397" i="4"/>
  <c r="AE397" i="4" s="1"/>
  <c r="AI397" i="4" s="1"/>
  <c r="AA421" i="4"/>
  <c r="AE421" i="4" s="1"/>
  <c r="AI421" i="4" s="1"/>
  <c r="AA424" i="4"/>
  <c r="AE424" i="4" s="1"/>
  <c r="AI424" i="4" s="1"/>
  <c r="AA428" i="4"/>
  <c r="AE428" i="4" s="1"/>
  <c r="AI428" i="4" s="1"/>
  <c r="AA219" i="4"/>
  <c r="AE219" i="4" s="1"/>
  <c r="AI219" i="4" s="1"/>
  <c r="AA234" i="4"/>
  <c r="AE234" i="4" s="1"/>
  <c r="AI234" i="4" s="1"/>
  <c r="AA271" i="4"/>
  <c r="AE271" i="4" s="1"/>
  <c r="AI271" i="4" s="1"/>
  <c r="AA276" i="4"/>
  <c r="AE276" i="4" s="1"/>
  <c r="AI276" i="4" s="1"/>
  <c r="AA283" i="4"/>
  <c r="AE283" i="4" s="1"/>
  <c r="AI283" i="4" s="1"/>
  <c r="AA297" i="4"/>
  <c r="AE297" i="4" s="1"/>
  <c r="AI297" i="4" s="1"/>
  <c r="AA332" i="4"/>
  <c r="AE332" i="4" s="1"/>
  <c r="AI332" i="4" s="1"/>
  <c r="AA346" i="4"/>
  <c r="AE346" i="4" s="1"/>
  <c r="AI346" i="4" s="1"/>
  <c r="AA354" i="4"/>
  <c r="AE354" i="4" s="1"/>
  <c r="AI354" i="4" s="1"/>
  <c r="AA376" i="4"/>
  <c r="AE376" i="4" s="1"/>
  <c r="AI376" i="4" s="1"/>
  <c r="AA403" i="4"/>
  <c r="AE403" i="4" s="1"/>
  <c r="AI403" i="4" s="1"/>
  <c r="AA406" i="4"/>
  <c r="AE406" i="4" s="1"/>
  <c r="AI406" i="4" s="1"/>
  <c r="AA408" i="4"/>
  <c r="AE408" i="4" s="1"/>
  <c r="AI408" i="4" s="1"/>
  <c r="AA412" i="4"/>
  <c r="AE412" i="4" s="1"/>
  <c r="AI412" i="4" s="1"/>
  <c r="AA238" i="4"/>
  <c r="AE238" i="4" s="1"/>
  <c r="AI238" i="4" s="1"/>
  <c r="AA257" i="4"/>
  <c r="AE257" i="4" s="1"/>
  <c r="AI257" i="4" s="1"/>
  <c r="AA306" i="4"/>
  <c r="AE306" i="4" s="1"/>
  <c r="AI306" i="4" s="1"/>
  <c r="AA334" i="4"/>
  <c r="AE334" i="4" s="1"/>
  <c r="AI334" i="4" s="1"/>
  <c r="AA350" i="4"/>
  <c r="AE350" i="4" s="1"/>
  <c r="AI350" i="4" s="1"/>
  <c r="AA355" i="4"/>
  <c r="AE355" i="4" s="1"/>
  <c r="AI355" i="4" s="1"/>
  <c r="AA363" i="4"/>
  <c r="AE363" i="4" s="1"/>
  <c r="AI363" i="4" s="1"/>
  <c r="AA366" i="4"/>
  <c r="AE366" i="4" s="1"/>
  <c r="AI366" i="4" s="1"/>
  <c r="AA383" i="4"/>
  <c r="AE383" i="4" s="1"/>
  <c r="AI383" i="4" s="1"/>
  <c r="AA385" i="4"/>
  <c r="AE385" i="4" s="1"/>
  <c r="AI385" i="4" s="1"/>
  <c r="AA390" i="4"/>
  <c r="AE390" i="4" s="1"/>
  <c r="AI390" i="4" s="1"/>
  <c r="AA395" i="4"/>
  <c r="AE395" i="4" s="1"/>
  <c r="AI395" i="4" s="1"/>
  <c r="AA400" i="4"/>
  <c r="AE400" i="4" s="1"/>
  <c r="AI400" i="4" s="1"/>
  <c r="AA418" i="4"/>
  <c r="AE418" i="4" s="1"/>
  <c r="AI418" i="4" s="1"/>
  <c r="AA432" i="4"/>
  <c r="AE432" i="4" s="1"/>
  <c r="AI432" i="4" s="1"/>
  <c r="AA209" i="4"/>
  <c r="AE209" i="4" s="1"/>
  <c r="AI209" i="4" s="1"/>
  <c r="AA213" i="4"/>
  <c r="AE213" i="4" s="1"/>
  <c r="AI213" i="4" s="1"/>
  <c r="AA252" i="4"/>
  <c r="AE252" i="4" s="1"/>
  <c r="AI252" i="4" s="1"/>
  <c r="AA261" i="4"/>
  <c r="AE261" i="4" s="1"/>
  <c r="AI261" i="4" s="1"/>
  <c r="AA265" i="4"/>
  <c r="AE265" i="4" s="1"/>
  <c r="AI265" i="4" s="1"/>
  <c r="AA221" i="4"/>
  <c r="AE221" i="4" s="1"/>
  <c r="AI221" i="4" s="1"/>
  <c r="AA275" i="4"/>
  <c r="AE275" i="4" s="1"/>
  <c r="AI275" i="4" s="1"/>
  <c r="AA325" i="4"/>
  <c r="AE325" i="4" s="1"/>
  <c r="AI325" i="4" s="1"/>
  <c r="AA356" i="4"/>
  <c r="AE356" i="4" s="1"/>
  <c r="AI356" i="4" s="1"/>
  <c r="AA367" i="4"/>
  <c r="AE367" i="4" s="1"/>
  <c r="AI367" i="4" s="1"/>
  <c r="AA370" i="4"/>
  <c r="AE370" i="4" s="1"/>
  <c r="AI370" i="4" s="1"/>
  <c r="AA398" i="4"/>
  <c r="AE398" i="4" s="1"/>
  <c r="AI398" i="4" s="1"/>
  <c r="AA404" i="4"/>
  <c r="AE404" i="4" s="1"/>
  <c r="AI404" i="4" s="1"/>
  <c r="AA231" i="4"/>
  <c r="AE231" i="4" s="1"/>
  <c r="AI231" i="4" s="1"/>
  <c r="AA289" i="4"/>
  <c r="AE289" i="4" s="1"/>
  <c r="AI289" i="4" s="1"/>
  <c r="AA364" i="4"/>
  <c r="AE364" i="4" s="1"/>
  <c r="AI364" i="4" s="1"/>
  <c r="AA388" i="4"/>
  <c r="AE388" i="4" s="1"/>
  <c r="AI388" i="4" s="1"/>
  <c r="AA433" i="4"/>
  <c r="AE433" i="4" s="1"/>
  <c r="AI433" i="4" s="1"/>
  <c r="AA192" i="4"/>
  <c r="AE192" i="4" s="1"/>
  <c r="AI192" i="4" s="1"/>
  <c r="AA241" i="4"/>
  <c r="AE241" i="4" s="1"/>
  <c r="AI241" i="4" s="1"/>
  <c r="AA274" i="4"/>
  <c r="AE274" i="4" s="1"/>
  <c r="AI274" i="4" s="1"/>
  <c r="AA295" i="4"/>
  <c r="AE295" i="4" s="1"/>
  <c r="AI295" i="4" s="1"/>
  <c r="AA335" i="4"/>
  <c r="AE335" i="4" s="1"/>
  <c r="AI335" i="4" s="1"/>
  <c r="AA358" i="4"/>
  <c r="AE358" i="4" s="1"/>
  <c r="AI358" i="4" s="1"/>
  <c r="AA381" i="4"/>
  <c r="AE381" i="4" s="1"/>
  <c r="AI381" i="4" s="1"/>
  <c r="AA251" i="4"/>
  <c r="AE251" i="4" s="1"/>
  <c r="AI251" i="4" s="1"/>
  <c r="AA267" i="4"/>
  <c r="AE267" i="4" s="1"/>
  <c r="AI267" i="4" s="1"/>
  <c r="AA337" i="4"/>
  <c r="AE337" i="4" s="1"/>
  <c r="AI337" i="4" s="1"/>
  <c r="AA374" i="4"/>
  <c r="AE374" i="4" s="1"/>
  <c r="AI374" i="4" s="1"/>
  <c r="AA195" i="4"/>
  <c r="AE195" i="4" s="1"/>
  <c r="AI195" i="4" s="1"/>
  <c r="AA230" i="4"/>
  <c r="AE230" i="4" s="1"/>
  <c r="AI230" i="4" s="1"/>
  <c r="AA273" i="4"/>
  <c r="AE273" i="4" s="1"/>
  <c r="AI273" i="4" s="1"/>
  <c r="AA309" i="4"/>
  <c r="AE309" i="4" s="1"/>
  <c r="AI309" i="4" s="1"/>
  <c r="AA314" i="4"/>
  <c r="AE314" i="4" s="1"/>
  <c r="AI314" i="4" s="1"/>
  <c r="AA365" i="4"/>
  <c r="AE365" i="4" s="1"/>
  <c r="AI365" i="4" s="1"/>
  <c r="AA386" i="4"/>
  <c r="AE386" i="4" s="1"/>
  <c r="AI386" i="4" s="1"/>
  <c r="AA396" i="4"/>
  <c r="AE396" i="4" s="1"/>
  <c r="AI396" i="4" s="1"/>
  <c r="AA399" i="4"/>
  <c r="AE399" i="4" s="1"/>
  <c r="AI399" i="4" s="1"/>
  <c r="AA416" i="4"/>
  <c r="AE416" i="4" s="1"/>
  <c r="AI416" i="4" s="1"/>
  <c r="AA419" i="4"/>
  <c r="AE419" i="4" s="1"/>
  <c r="AI419" i="4" s="1"/>
  <c r="AA422" i="4"/>
  <c r="AE422" i="4" s="1"/>
  <c r="AI422" i="4" s="1"/>
  <c r="AA423" i="4"/>
  <c r="AE423" i="4" s="1"/>
  <c r="AI423" i="4" s="1"/>
  <c r="AA430" i="4"/>
  <c r="AE430" i="4" s="1"/>
  <c r="AI430" i="4" s="1"/>
  <c r="AA461" i="4"/>
  <c r="AE461" i="4" s="1"/>
  <c r="AI461" i="4" s="1"/>
  <c r="AA468" i="4"/>
  <c r="AE468" i="4" s="1"/>
  <c r="AI468" i="4" s="1"/>
  <c r="AA474" i="4"/>
  <c r="AE474" i="4" s="1"/>
  <c r="AI474" i="4" s="1"/>
  <c r="AA486" i="4"/>
  <c r="AE486" i="4" s="1"/>
  <c r="AI486" i="4" s="1"/>
  <c r="AA494" i="4"/>
  <c r="AE494" i="4" s="1"/>
  <c r="AI494" i="4" s="1"/>
  <c r="AA511" i="4"/>
  <c r="AE511" i="4" s="1"/>
  <c r="AI511" i="4" s="1"/>
  <c r="AA516" i="4"/>
  <c r="AE516" i="4" s="1"/>
  <c r="AI516" i="4" s="1"/>
  <c r="AA519" i="4"/>
  <c r="AE519" i="4" s="1"/>
  <c r="AI519" i="4" s="1"/>
  <c r="AA534" i="4"/>
  <c r="AE534" i="4" s="1"/>
  <c r="AI534" i="4" s="1"/>
  <c r="AA312" i="4"/>
  <c r="AE312" i="4" s="1"/>
  <c r="AI312" i="4" s="1"/>
  <c r="AA380" i="4"/>
  <c r="AE380" i="4" s="1"/>
  <c r="AI380" i="4" s="1"/>
  <c r="AA387" i="4"/>
  <c r="AE387" i="4" s="1"/>
  <c r="AI387" i="4" s="1"/>
  <c r="AA389" i="4"/>
  <c r="AE389" i="4" s="1"/>
  <c r="AI389" i="4" s="1"/>
  <c r="AA393" i="4"/>
  <c r="AE393" i="4" s="1"/>
  <c r="AI393" i="4" s="1"/>
  <c r="AA415" i="4"/>
  <c r="AE415" i="4" s="1"/>
  <c r="AI415" i="4" s="1"/>
  <c r="AA425" i="4"/>
  <c r="AE425" i="4" s="1"/>
  <c r="AI425" i="4" s="1"/>
  <c r="AA426" i="4"/>
  <c r="AE426" i="4" s="1"/>
  <c r="AI426" i="4" s="1"/>
  <c r="AA459" i="4"/>
  <c r="AE459" i="4" s="1"/>
  <c r="AI459" i="4" s="1"/>
  <c r="AA495" i="4"/>
  <c r="AE495" i="4" s="1"/>
  <c r="AI495" i="4" s="1"/>
  <c r="AA504" i="4"/>
  <c r="AE504" i="4" s="1"/>
  <c r="AI504" i="4" s="1"/>
  <c r="AA526" i="4"/>
  <c r="AE526" i="4" s="1"/>
  <c r="AI526" i="4" s="1"/>
  <c r="AA529" i="4"/>
  <c r="AE529" i="4" s="1"/>
  <c r="AI529" i="4" s="1"/>
  <c r="AA217" i="4"/>
  <c r="AE217" i="4" s="1"/>
  <c r="AI217" i="4" s="1"/>
  <c r="AA352" i="4"/>
  <c r="AE352" i="4" s="1"/>
  <c r="AI352" i="4" s="1"/>
  <c r="AA378" i="4"/>
  <c r="AE378" i="4" s="1"/>
  <c r="AI378" i="4" s="1"/>
  <c r="AA379" i="4"/>
  <c r="AE379" i="4" s="1"/>
  <c r="AI379" i="4" s="1"/>
  <c r="AA382" i="4"/>
  <c r="AE382" i="4" s="1"/>
  <c r="AI382" i="4" s="1"/>
  <c r="AA384" i="4"/>
  <c r="AE384" i="4" s="1"/>
  <c r="AI384" i="4" s="1"/>
  <c r="AA409" i="4"/>
  <c r="AE409" i="4" s="1"/>
  <c r="AI409" i="4" s="1"/>
  <c r="AA427" i="4"/>
  <c r="AE427" i="4" s="1"/>
  <c r="AI427" i="4" s="1"/>
  <c r="AA429" i="4"/>
  <c r="AE429" i="4" s="1"/>
  <c r="AI429" i="4" s="1"/>
  <c r="AA444" i="4"/>
  <c r="AE444" i="4" s="1"/>
  <c r="AI444" i="4" s="1"/>
  <c r="AA449" i="4"/>
  <c r="AE449" i="4" s="1"/>
  <c r="AI449" i="4" s="1"/>
  <c r="AA454" i="4"/>
  <c r="AE454" i="4" s="1"/>
  <c r="AI454" i="4" s="1"/>
  <c r="AA500" i="4"/>
  <c r="AE500" i="4" s="1"/>
  <c r="AI500" i="4" s="1"/>
  <c r="AA507" i="4"/>
  <c r="AE507" i="4" s="1"/>
  <c r="AI507" i="4" s="1"/>
  <c r="AA250" i="4"/>
  <c r="AE250" i="4" s="1"/>
  <c r="AI250" i="4" s="1"/>
  <c r="AA329" i="4"/>
  <c r="AE329" i="4" s="1"/>
  <c r="AI329" i="4" s="1"/>
  <c r="AA340" i="4"/>
  <c r="AE340" i="4" s="1"/>
  <c r="AI340" i="4" s="1"/>
  <c r="AA377" i="4"/>
  <c r="AE377" i="4" s="1"/>
  <c r="AI377" i="4" s="1"/>
  <c r="AA440" i="4"/>
  <c r="AE440" i="4" s="1"/>
  <c r="AI440" i="4" s="1"/>
  <c r="AA478" i="4"/>
  <c r="AE478" i="4" s="1"/>
  <c r="AI478" i="4" s="1"/>
  <c r="AA481" i="4"/>
  <c r="AE481" i="4" s="1"/>
  <c r="AI481" i="4" s="1"/>
  <c r="AA514" i="4"/>
  <c r="AE514" i="4" s="1"/>
  <c r="AI514" i="4" s="1"/>
  <c r="AA520" i="4"/>
  <c r="AE520" i="4" s="1"/>
  <c r="AI520" i="4" s="1"/>
  <c r="AA259" i="4"/>
  <c r="AE259" i="4" s="1"/>
  <c r="AI259" i="4" s="1"/>
  <c r="AA303" i="4"/>
  <c r="AE303" i="4" s="1"/>
  <c r="AI303" i="4" s="1"/>
  <c r="AA318" i="4"/>
  <c r="AE318" i="4" s="1"/>
  <c r="AI318" i="4" s="1"/>
  <c r="AA359" i="4"/>
  <c r="AE359" i="4" s="1"/>
  <c r="AI359" i="4" s="1"/>
  <c r="AA438" i="4"/>
  <c r="AE438" i="4" s="1"/>
  <c r="AI438" i="4" s="1"/>
  <c r="AA457" i="4"/>
  <c r="AE457" i="4" s="1"/>
  <c r="AI457" i="4" s="1"/>
  <c r="AA464" i="4"/>
  <c r="AE464" i="4" s="1"/>
  <c r="AI464" i="4" s="1"/>
  <c r="AA484" i="4"/>
  <c r="AE484" i="4" s="1"/>
  <c r="AI484" i="4" s="1"/>
  <c r="AA491" i="4"/>
  <c r="AE491" i="4" s="1"/>
  <c r="AI491" i="4" s="1"/>
  <c r="AA496" i="4"/>
  <c r="AE496" i="4" s="1"/>
  <c r="AI496" i="4" s="1"/>
  <c r="AA501" i="4"/>
  <c r="AE501" i="4" s="1"/>
  <c r="AI501" i="4" s="1"/>
  <c r="AA240" i="4"/>
  <c r="AE240" i="4" s="1"/>
  <c r="AI240" i="4" s="1"/>
  <c r="AA321" i="4"/>
  <c r="AE321" i="4" s="1"/>
  <c r="AI321" i="4" s="1"/>
  <c r="AA435" i="4"/>
  <c r="AE435" i="4" s="1"/>
  <c r="AI435" i="4" s="1"/>
  <c r="AA447" i="4"/>
  <c r="AE447" i="4" s="1"/>
  <c r="AI447" i="4" s="1"/>
  <c r="AA512" i="4"/>
  <c r="AE512" i="4" s="1"/>
  <c r="AI512" i="4" s="1"/>
  <c r="AA517" i="4"/>
  <c r="AE517" i="4" s="1"/>
  <c r="AI517" i="4" s="1"/>
  <c r="AA535" i="4"/>
  <c r="AE535" i="4" s="1"/>
  <c r="AI535" i="4" s="1"/>
  <c r="AA272" i="4"/>
  <c r="AE272" i="4" s="1"/>
  <c r="AI272" i="4" s="1"/>
  <c r="AA311" i="4"/>
  <c r="AE311" i="4" s="1"/>
  <c r="AI311" i="4" s="1"/>
  <c r="AA375" i="4"/>
  <c r="AE375" i="4" s="1"/>
  <c r="AI375" i="4" s="1"/>
  <c r="AA469" i="4"/>
  <c r="AE469" i="4" s="1"/>
  <c r="AI469" i="4" s="1"/>
  <c r="AA482" i="4"/>
  <c r="AE482" i="4" s="1"/>
  <c r="AI482" i="4" s="1"/>
  <c r="AA508" i="4"/>
  <c r="AE508" i="4" s="1"/>
  <c r="AI508" i="4" s="1"/>
  <c r="AA523" i="4"/>
  <c r="AE523" i="4" s="1"/>
  <c r="AI523" i="4" s="1"/>
  <c r="AA291" i="4"/>
  <c r="AE291" i="4" s="1"/>
  <c r="AI291" i="4" s="1"/>
  <c r="AA450" i="4"/>
  <c r="AE450" i="4" s="1"/>
  <c r="AI450" i="4" s="1"/>
  <c r="AA452" i="4"/>
  <c r="AE452" i="4" s="1"/>
  <c r="AI452" i="4" s="1"/>
  <c r="AA460" i="4"/>
  <c r="AE460" i="4" s="1"/>
  <c r="AI460" i="4" s="1"/>
  <c r="AA287" i="4"/>
  <c r="AE287" i="4" s="1"/>
  <c r="AI287" i="4" s="1"/>
  <c r="AA263" i="4"/>
  <c r="AE263" i="4" s="1"/>
  <c r="AI263" i="4" s="1"/>
  <c r="AA269" i="4"/>
  <c r="AE269" i="4" s="1"/>
  <c r="AI269" i="4" s="1"/>
  <c r="AA279" i="4"/>
  <c r="AE279" i="4" s="1"/>
  <c r="AI279" i="4" s="1"/>
  <c r="AA324" i="4"/>
  <c r="AE324" i="4" s="1"/>
  <c r="AI324" i="4" s="1"/>
  <c r="AA253" i="4"/>
  <c r="AE253" i="4" s="1"/>
  <c r="AI253" i="4" s="1"/>
  <c r="AA317" i="4"/>
  <c r="AE317" i="4" s="1"/>
  <c r="AI317" i="4" s="1"/>
  <c r="AA320" i="4"/>
  <c r="AE320" i="4" s="1"/>
  <c r="AI320" i="4" s="1"/>
  <c r="AA249" i="4"/>
  <c r="AE249" i="4" s="1"/>
  <c r="AI249" i="4" s="1"/>
  <c r="AA336" i="4"/>
  <c r="AE336" i="4" s="1"/>
  <c r="AI336" i="4" s="1"/>
  <c r="AA255" i="4"/>
  <c r="AE255" i="4" s="1"/>
  <c r="AI255" i="4" s="1"/>
  <c r="AA304" i="4"/>
  <c r="AE304" i="4" s="1"/>
  <c r="AI304" i="4" s="1"/>
  <c r="AA327" i="4"/>
  <c r="AE327" i="4" s="1"/>
  <c r="AI327" i="4" s="1"/>
  <c r="AA342" i="4"/>
  <c r="AE342" i="4" s="1"/>
  <c r="AI342" i="4" s="1"/>
  <c r="AA353" i="4"/>
  <c r="AE353" i="4" s="1"/>
  <c r="AI353" i="4" s="1"/>
  <c r="AA402" i="4"/>
  <c r="AE402" i="4" s="1"/>
  <c r="AI402" i="4" s="1"/>
  <c r="AA439" i="4"/>
  <c r="AE439" i="4" s="1"/>
  <c r="AI439" i="4" s="1"/>
  <c r="AA451" i="4"/>
  <c r="AE451" i="4" s="1"/>
  <c r="AI451" i="4" s="1"/>
  <c r="AA467" i="4"/>
  <c r="AE467" i="4" s="1"/>
  <c r="AI467" i="4" s="1"/>
  <c r="AA476" i="4"/>
  <c r="AE476" i="4" s="1"/>
  <c r="AI476" i="4" s="1"/>
  <c r="AA477" i="4"/>
  <c r="AE477" i="4" s="1"/>
  <c r="AI477" i="4" s="1"/>
  <c r="AA487" i="4"/>
  <c r="AE487" i="4" s="1"/>
  <c r="AI487" i="4" s="1"/>
  <c r="AA533" i="4"/>
  <c r="AE533" i="4" s="1"/>
  <c r="AI533" i="4" s="1"/>
  <c r="AA544" i="4"/>
  <c r="AE544" i="4" s="1"/>
  <c r="AI544" i="4" s="1"/>
  <c r="AA569" i="4"/>
  <c r="AE569" i="4" s="1"/>
  <c r="AI569" i="4" s="1"/>
  <c r="AA578" i="4"/>
  <c r="AE578" i="4" s="1"/>
  <c r="AI578" i="4" s="1"/>
  <c r="AA591" i="4"/>
  <c r="AE591" i="4" s="1"/>
  <c r="AI591" i="4" s="1"/>
  <c r="AA361" i="4"/>
  <c r="AE361" i="4" s="1"/>
  <c r="AI361" i="4" s="1"/>
  <c r="AA448" i="4"/>
  <c r="AE448" i="4" s="1"/>
  <c r="AI448" i="4" s="1"/>
  <c r="AA475" i="4"/>
  <c r="AE475" i="4" s="1"/>
  <c r="AI475" i="4" s="1"/>
  <c r="AA547" i="4"/>
  <c r="AE547" i="4" s="1"/>
  <c r="AI547" i="4" s="1"/>
  <c r="AA552" i="4"/>
  <c r="AE552" i="4" s="1"/>
  <c r="AI552" i="4" s="1"/>
  <c r="AA558" i="4"/>
  <c r="AE558" i="4" s="1"/>
  <c r="AI558" i="4" s="1"/>
  <c r="AA601" i="4"/>
  <c r="AE601" i="4" s="1"/>
  <c r="AI601" i="4" s="1"/>
  <c r="AA401" i="4"/>
  <c r="AE401" i="4" s="1"/>
  <c r="AI401" i="4" s="1"/>
  <c r="AA405" i="4"/>
  <c r="AE405" i="4" s="1"/>
  <c r="AI405" i="4" s="1"/>
  <c r="AA410" i="4"/>
  <c r="AE410" i="4" s="1"/>
  <c r="AI410" i="4" s="1"/>
  <c r="AA536" i="4"/>
  <c r="AE536" i="4" s="1"/>
  <c r="AI536" i="4" s="1"/>
  <c r="AA555" i="4"/>
  <c r="AE555" i="4" s="1"/>
  <c r="AI555" i="4" s="1"/>
  <c r="AA561" i="4"/>
  <c r="AE561" i="4" s="1"/>
  <c r="AI561" i="4" s="1"/>
  <c r="AA564" i="4"/>
  <c r="AE564" i="4" s="1"/>
  <c r="AI564" i="4" s="1"/>
  <c r="AA576" i="4"/>
  <c r="AE576" i="4" s="1"/>
  <c r="AI576" i="4" s="1"/>
  <c r="AA609" i="4"/>
  <c r="AE609" i="4" s="1"/>
  <c r="AI609" i="4" s="1"/>
  <c r="AA611" i="4"/>
  <c r="AE611" i="4" s="1"/>
  <c r="AI611" i="4" s="1"/>
  <c r="AA319" i="4"/>
  <c r="AE319" i="4" s="1"/>
  <c r="AI319" i="4" s="1"/>
  <c r="AA323" i="4"/>
  <c r="AE323" i="4" s="1"/>
  <c r="AI323" i="4" s="1"/>
  <c r="AA455" i="4"/>
  <c r="AE455" i="4" s="1"/>
  <c r="AI455" i="4" s="1"/>
  <c r="AA456" i="4"/>
  <c r="AE456" i="4" s="1"/>
  <c r="AI456" i="4" s="1"/>
  <c r="AA586" i="4"/>
  <c r="AE586" i="4" s="1"/>
  <c r="AI586" i="4" s="1"/>
  <c r="AA604" i="4"/>
  <c r="AE604" i="4" s="1"/>
  <c r="AI604" i="4" s="1"/>
  <c r="AA607" i="4"/>
  <c r="AE607" i="4" s="1"/>
  <c r="AI607" i="4" s="1"/>
  <c r="AA617" i="4"/>
  <c r="AE617" i="4" s="1"/>
  <c r="AI617" i="4" s="1"/>
  <c r="AA394" i="4"/>
  <c r="AE394" i="4" s="1"/>
  <c r="AI394" i="4" s="1"/>
  <c r="AA437" i="4"/>
  <c r="AE437" i="4" s="1"/>
  <c r="AI437" i="4" s="1"/>
  <c r="AA458" i="4"/>
  <c r="AE458" i="4" s="1"/>
  <c r="AI458" i="4" s="1"/>
  <c r="AA488" i="4"/>
  <c r="AE488" i="4" s="1"/>
  <c r="AI488" i="4" s="1"/>
  <c r="AA502" i="4"/>
  <c r="AE502" i="4" s="1"/>
  <c r="AI502" i="4" s="1"/>
  <c r="AA538" i="4"/>
  <c r="AE538" i="4" s="1"/>
  <c r="AI538" i="4" s="1"/>
  <c r="AA542" i="4"/>
  <c r="AE542" i="4" s="1"/>
  <c r="AI542" i="4" s="1"/>
  <c r="AA583" i="4"/>
  <c r="AE583" i="4" s="1"/>
  <c r="AI583" i="4" s="1"/>
  <c r="AA589" i="4"/>
  <c r="AE589" i="4" s="1"/>
  <c r="AI589" i="4" s="1"/>
  <c r="AA597" i="4"/>
  <c r="AE597" i="4" s="1"/>
  <c r="AI597" i="4" s="1"/>
  <c r="AA620" i="4"/>
  <c r="AE620" i="4" s="1"/>
  <c r="AI620" i="4" s="1"/>
  <c r="AA330" i="4"/>
  <c r="AE330" i="4" s="1"/>
  <c r="AI330" i="4" s="1"/>
  <c r="AA414" i="4"/>
  <c r="AE414" i="4" s="1"/>
  <c r="AI414" i="4" s="1"/>
  <c r="AA493" i="4"/>
  <c r="AE493" i="4" s="1"/>
  <c r="AI493" i="4" s="1"/>
  <c r="AA505" i="4"/>
  <c r="AE505" i="4" s="1"/>
  <c r="AI505" i="4" s="1"/>
  <c r="AA545" i="4"/>
  <c r="AE545" i="4" s="1"/>
  <c r="AI545" i="4" s="1"/>
  <c r="AA550" i="4"/>
  <c r="AE550" i="4" s="1"/>
  <c r="AI550" i="4" s="1"/>
  <c r="AA594" i="4"/>
  <c r="AE594" i="4" s="1"/>
  <c r="AI594" i="4" s="1"/>
  <c r="AA368" i="4"/>
  <c r="AE368" i="4" s="1"/>
  <c r="AI368" i="4" s="1"/>
  <c r="AA420" i="4"/>
  <c r="AE420" i="4" s="1"/>
  <c r="AI420" i="4" s="1"/>
  <c r="AA431" i="4"/>
  <c r="AE431" i="4" s="1"/>
  <c r="AI431" i="4" s="1"/>
  <c r="AA436" i="4"/>
  <c r="AE436" i="4" s="1"/>
  <c r="AI436" i="4" s="1"/>
  <c r="AA446" i="4"/>
  <c r="AE446" i="4" s="1"/>
  <c r="AI446" i="4" s="1"/>
  <c r="AA470" i="4"/>
  <c r="AE470" i="4" s="1"/>
  <c r="AI470" i="4" s="1"/>
  <c r="AA490" i="4"/>
  <c r="AE490" i="4" s="1"/>
  <c r="AI490" i="4" s="1"/>
  <c r="AA492" i="4"/>
  <c r="AE492" i="4" s="1"/>
  <c r="AI492" i="4" s="1"/>
  <c r="AA503" i="4"/>
  <c r="AE503" i="4" s="1"/>
  <c r="AI503" i="4" s="1"/>
  <c r="AA506" i="4"/>
  <c r="AE506" i="4" s="1"/>
  <c r="AI506" i="4" s="1"/>
  <c r="AA509" i="4"/>
  <c r="AE509" i="4" s="1"/>
  <c r="AI509" i="4" s="1"/>
  <c r="AA510" i="4"/>
  <c r="AE510" i="4" s="1"/>
  <c r="AI510" i="4" s="1"/>
  <c r="AA513" i="4"/>
  <c r="AE513" i="4" s="1"/>
  <c r="AI513" i="4" s="1"/>
  <c r="AA515" i="4"/>
  <c r="AE515" i="4" s="1"/>
  <c r="AI515" i="4" s="1"/>
  <c r="AA540" i="4"/>
  <c r="AE540" i="4" s="1"/>
  <c r="AI540" i="4" s="1"/>
  <c r="AA543" i="4"/>
  <c r="AE543" i="4" s="1"/>
  <c r="AI543" i="4" s="1"/>
  <c r="AA553" i="4"/>
  <c r="AE553" i="4" s="1"/>
  <c r="AI553" i="4" s="1"/>
  <c r="AA559" i="4"/>
  <c r="AE559" i="4" s="1"/>
  <c r="AI559" i="4" s="1"/>
  <c r="AA570" i="4"/>
  <c r="AE570" i="4" s="1"/>
  <c r="AI570" i="4" s="1"/>
  <c r="AA572" i="4"/>
  <c r="AE572" i="4" s="1"/>
  <c r="AI572" i="4" s="1"/>
  <c r="AA341" i="4"/>
  <c r="AE341" i="4" s="1"/>
  <c r="AI341" i="4" s="1"/>
  <c r="AA360" i="4"/>
  <c r="AE360" i="4" s="1"/>
  <c r="AI360" i="4" s="1"/>
  <c r="AA339" i="4"/>
  <c r="AE339" i="4" s="1"/>
  <c r="AI339" i="4" s="1"/>
  <c r="AA392" i="4"/>
  <c r="AE392" i="4" s="1"/>
  <c r="AI392" i="4" s="1"/>
  <c r="AA413" i="4"/>
  <c r="AE413" i="4" s="1"/>
  <c r="AI413" i="4" s="1"/>
  <c r="AA443" i="4"/>
  <c r="AE443" i="4" s="1"/>
  <c r="AI443" i="4" s="1"/>
  <c r="AA463" i="4"/>
  <c r="AE463" i="4" s="1"/>
  <c r="AI463" i="4" s="1"/>
  <c r="AA411" i="4"/>
  <c r="AE411" i="4" s="1"/>
  <c r="AI411" i="4" s="1"/>
  <c r="AA441" i="4"/>
  <c r="AE441" i="4" s="1"/>
  <c r="AI441" i="4" s="1"/>
  <c r="AA465" i="4"/>
  <c r="AE465" i="4" s="1"/>
  <c r="AI465" i="4" s="1"/>
  <c r="AA518" i="4"/>
  <c r="AE518" i="4" s="1"/>
  <c r="AI518" i="4" s="1"/>
  <c r="AA527" i="4"/>
  <c r="AE527" i="4" s="1"/>
  <c r="AI527" i="4" s="1"/>
  <c r="AA566" i="4"/>
  <c r="AE566" i="4" s="1"/>
  <c r="AI566" i="4" s="1"/>
  <c r="AA600" i="4"/>
  <c r="AE600" i="4" s="1"/>
  <c r="AI600" i="4" s="1"/>
  <c r="AA590" i="4"/>
  <c r="AE590" i="4" s="1"/>
  <c r="AI590" i="4" s="1"/>
  <c r="AA605" i="4"/>
  <c r="AE605" i="4" s="1"/>
  <c r="AI605" i="4" s="1"/>
  <c r="AA522" i="4"/>
  <c r="AE522" i="4" s="1"/>
  <c r="AI522" i="4" s="1"/>
  <c r="AA551" i="4"/>
  <c r="AE551" i="4" s="1"/>
  <c r="AI551" i="4" s="1"/>
  <c r="AA579" i="4"/>
  <c r="AE579" i="4" s="1"/>
  <c r="AI579" i="4" s="1"/>
  <c r="AA603" i="4"/>
  <c r="AE603" i="4" s="1"/>
  <c r="AI603" i="4" s="1"/>
  <c r="AA613" i="4"/>
  <c r="AE613" i="4" s="1"/>
  <c r="AI613" i="4" s="1"/>
  <c r="AA391" i="4"/>
  <c r="AE391" i="4" s="1"/>
  <c r="AI391" i="4" s="1"/>
  <c r="AA442" i="4"/>
  <c r="AE442" i="4" s="1"/>
  <c r="AI442" i="4" s="1"/>
  <c r="AA554" i="4"/>
  <c r="AE554" i="4" s="1"/>
  <c r="AI554" i="4" s="1"/>
  <c r="AA567" i="4"/>
  <c r="AE567" i="4" s="1"/>
  <c r="AI567" i="4" s="1"/>
  <c r="AA580" i="4"/>
  <c r="AE580" i="4" s="1"/>
  <c r="AI580" i="4" s="1"/>
  <c r="AA587" i="4"/>
  <c r="AE587" i="4" s="1"/>
  <c r="AI587" i="4" s="1"/>
  <c r="AA592" i="4"/>
  <c r="AE592" i="4" s="1"/>
  <c r="AI592" i="4" s="1"/>
  <c r="AA614" i="4"/>
  <c r="AE614" i="4" s="1"/>
  <c r="AI614" i="4" s="1"/>
  <c r="AA521" i="4"/>
  <c r="AE521" i="4" s="1"/>
  <c r="AI521" i="4" s="1"/>
  <c r="AA563" i="4"/>
  <c r="AE563" i="4" s="1"/>
  <c r="AI563" i="4" s="1"/>
  <c r="AA473" i="4"/>
  <c r="AE473" i="4" s="1"/>
  <c r="AI473" i="4" s="1"/>
  <c r="AA537" i="4"/>
  <c r="AE537" i="4" s="1"/>
  <c r="AI537" i="4" s="1"/>
  <c r="AA584" i="4"/>
  <c r="AE584" i="4" s="1"/>
  <c r="AI584" i="4" s="1"/>
  <c r="AA615" i="4"/>
  <c r="AE615" i="4" s="1"/>
  <c r="AI615" i="4" s="1"/>
  <c r="AA499" i="4"/>
  <c r="AE499" i="4" s="1"/>
  <c r="AI499" i="4" s="1"/>
  <c r="AA539" i="4"/>
  <c r="AE539" i="4" s="1"/>
  <c r="AI539" i="4" s="1"/>
  <c r="AA560" i="4"/>
  <c r="AE560" i="4" s="1"/>
  <c r="AI560" i="4" s="1"/>
  <c r="AA568" i="4"/>
  <c r="AE568" i="4" s="1"/>
  <c r="AI568" i="4" s="1"/>
  <c r="AA593" i="4"/>
  <c r="AE593" i="4" s="1"/>
  <c r="AI593" i="4" s="1"/>
  <c r="AA606" i="4"/>
  <c r="AE606" i="4" s="1"/>
  <c r="AI606" i="4" s="1"/>
  <c r="AA616" i="4"/>
  <c r="AE616" i="4" s="1"/>
  <c r="AI616" i="4" s="1"/>
  <c r="AA479" i="4"/>
  <c r="AE479" i="4" s="1"/>
  <c r="AI479" i="4" s="1"/>
  <c r="AA472" i="4"/>
  <c r="AE472" i="4" s="1"/>
  <c r="AI472" i="4" s="1"/>
  <c r="AA480" i="4"/>
  <c r="AE480" i="4" s="1"/>
  <c r="AI480" i="4" s="1"/>
  <c r="AA525" i="4"/>
  <c r="AE525" i="4" s="1"/>
  <c r="AI525" i="4" s="1"/>
  <c r="AA471" i="4"/>
  <c r="AE471" i="4" s="1"/>
  <c r="AI471" i="4" s="1"/>
  <c r="AA498" i="4"/>
  <c r="AE498" i="4" s="1"/>
  <c r="AI498" i="4" s="1"/>
  <c r="AA571" i="4"/>
  <c r="AE571" i="4" s="1"/>
  <c r="AI571" i="4" s="1"/>
  <c r="AA595" i="4"/>
  <c r="AE595" i="4" s="1"/>
  <c r="AI595" i="4" s="1"/>
  <c r="AA417" i="4"/>
  <c r="AE417" i="4" s="1"/>
  <c r="AI417" i="4" s="1"/>
  <c r="AA445" i="4"/>
  <c r="AE445" i="4" s="1"/>
  <c r="AI445" i="4" s="1"/>
  <c r="AA530" i="4"/>
  <c r="AE530" i="4" s="1"/>
  <c r="AI530" i="4" s="1"/>
  <c r="AA532" i="4"/>
  <c r="AE532" i="4" s="1"/>
  <c r="AI532" i="4" s="1"/>
  <c r="AA565" i="4"/>
  <c r="AE565" i="4" s="1"/>
  <c r="AI565" i="4" s="1"/>
  <c r="AA588" i="4"/>
  <c r="AE588" i="4" s="1"/>
  <c r="AI588" i="4" s="1"/>
  <c r="AA596" i="4"/>
  <c r="AE596" i="4" s="1"/>
  <c r="AI596" i="4" s="1"/>
  <c r="AA608" i="4"/>
  <c r="AE608" i="4" s="1"/>
  <c r="AI608" i="4" s="1"/>
  <c r="AA462" i="4"/>
  <c r="AE462" i="4" s="1"/>
  <c r="AI462" i="4" s="1"/>
  <c r="AA489" i="4"/>
  <c r="AE489" i="4" s="1"/>
  <c r="AI489" i="4" s="1"/>
  <c r="AA524" i="4"/>
  <c r="AE524" i="4" s="1"/>
  <c r="AI524" i="4" s="1"/>
  <c r="AA541" i="4"/>
  <c r="AE541" i="4" s="1"/>
  <c r="AI541" i="4" s="1"/>
  <c r="AA574" i="4"/>
  <c r="AE574" i="4" s="1"/>
  <c r="AI574" i="4" s="1"/>
  <c r="AA575" i="4"/>
  <c r="AE575" i="4" s="1"/>
  <c r="AI575" i="4" s="1"/>
  <c r="AA585" i="4"/>
  <c r="AE585" i="4" s="1"/>
  <c r="AI585" i="4" s="1"/>
  <c r="AA598" i="4"/>
  <c r="AE598" i="4" s="1"/>
  <c r="AI598" i="4" s="1"/>
  <c r="AA453" i="4"/>
  <c r="AE453" i="4" s="1"/>
  <c r="AI453" i="4" s="1"/>
  <c r="AA497" i="4"/>
  <c r="AE497" i="4" s="1"/>
  <c r="AI497" i="4" s="1"/>
  <c r="AA407" i="4"/>
  <c r="AE407" i="4" s="1"/>
  <c r="AI407" i="4" s="1"/>
  <c r="AA434" i="4"/>
  <c r="AE434" i="4" s="1"/>
  <c r="AI434" i="4" s="1"/>
  <c r="AA466" i="4"/>
  <c r="AE466" i="4" s="1"/>
  <c r="AI466" i="4" s="1"/>
  <c r="AA483" i="4"/>
  <c r="AE483" i="4" s="1"/>
  <c r="AI483" i="4" s="1"/>
  <c r="AA485" i="4"/>
  <c r="AE485" i="4" s="1"/>
  <c r="AI485" i="4" s="1"/>
  <c r="AA549" i="4"/>
  <c r="AE549" i="4" s="1"/>
  <c r="AI549" i="4" s="1"/>
  <c r="AA562" i="4"/>
  <c r="AE562" i="4" s="1"/>
  <c r="AI562" i="4" s="1"/>
  <c r="AA602" i="4"/>
  <c r="AE602" i="4" s="1"/>
  <c r="AI602" i="4" s="1"/>
  <c r="AA610" i="4"/>
  <c r="AE610" i="4" s="1"/>
  <c r="AI610" i="4" s="1"/>
  <c r="AA612" i="4"/>
  <c r="AE612" i="4" s="1"/>
  <c r="AI612" i="4" s="1"/>
  <c r="AA582" i="4"/>
  <c r="AE582" i="4" s="1"/>
  <c r="AI582" i="4" s="1"/>
  <c r="AA619" i="4"/>
  <c r="AE619" i="4" s="1"/>
  <c r="AI619" i="4" s="1"/>
  <c r="AA581" i="4"/>
  <c r="AE581" i="4" s="1"/>
  <c r="AI581" i="4" s="1"/>
  <c r="AA546" i="4"/>
  <c r="AE546" i="4" s="1"/>
  <c r="AI546" i="4" s="1"/>
  <c r="AA573" i="4"/>
  <c r="AE573" i="4" s="1"/>
  <c r="AI573" i="4" s="1"/>
  <c r="AA528" i="4"/>
  <c r="AE528" i="4" s="1"/>
  <c r="AI528" i="4" s="1"/>
  <c r="AA618" i="4"/>
  <c r="AE618" i="4" s="1"/>
  <c r="AI618" i="4" s="1"/>
  <c r="AA531" i="4"/>
  <c r="AE531" i="4" s="1"/>
  <c r="AI531" i="4" s="1"/>
  <c r="AA548" i="4"/>
  <c r="AE548" i="4" s="1"/>
  <c r="AI548" i="4" s="1"/>
  <c r="AA557" i="4"/>
  <c r="AE557" i="4" s="1"/>
  <c r="AI557" i="4" s="1"/>
  <c r="AA556" i="4"/>
  <c r="AE556" i="4" s="1"/>
  <c r="AI556" i="4" s="1"/>
  <c r="AA599" i="4"/>
  <c r="AE599" i="4" s="1"/>
  <c r="AI599" i="4" s="1"/>
  <c r="AA577" i="4"/>
  <c r="AE577" i="4" s="1"/>
  <c r="AI577" i="4" s="1"/>
  <c r="N627" i="4" l="1"/>
  <c r="N629" i="4" l="1"/>
  <c r="AI3" i="4"/>
  <c r="AJ3" i="4"/>
  <c r="I6" i="6" l="1"/>
  <c r="J6" i="6" s="1"/>
  <c r="AI627" i="4" l="1"/>
  <c r="AI629" i="4" s="1"/>
  <c r="AK627" i="4"/>
  <c r="AK629" i="4" s="1"/>
  <c r="AJ627" i="4"/>
  <c r="F11" i="12"/>
  <c r="G11" i="12" s="1"/>
  <c r="I11" i="12" s="1"/>
  <c r="AI633" i="4" l="1"/>
  <c r="AK633" i="4"/>
  <c r="AJ629" i="4"/>
  <c r="AJ633" i="4"/>
  <c r="Z627" i="4"/>
  <c r="Z3" i="4" s="1"/>
  <c r="AD3" i="4" s="1"/>
  <c r="AH3" i="4" l="1"/>
  <c r="Z293" i="4"/>
  <c r="AD293" i="4" s="1"/>
  <c r="AH293" i="4" s="1"/>
  <c r="Z145" i="4"/>
  <c r="AD145" i="4" s="1"/>
  <c r="AH145" i="4" s="1"/>
  <c r="Z243" i="4"/>
  <c r="AD243" i="4" s="1"/>
  <c r="AH243" i="4" s="1"/>
  <c r="Z9" i="4"/>
  <c r="AD9" i="4" s="1"/>
  <c r="AH9" i="4" s="1"/>
  <c r="Z321" i="4"/>
  <c r="AD321" i="4" s="1"/>
  <c r="AH321" i="4" s="1"/>
  <c r="Z262" i="4"/>
  <c r="AD262" i="4" s="1"/>
  <c r="AH262" i="4" s="1"/>
  <c r="Z140" i="4"/>
  <c r="AD140" i="4" s="1"/>
  <c r="AH140" i="4" s="1"/>
  <c r="Z197" i="4"/>
  <c r="AD197" i="4" s="1"/>
  <c r="AH197" i="4" s="1"/>
  <c r="Z234" i="4"/>
  <c r="AD234" i="4" s="1"/>
  <c r="AH234" i="4" s="1"/>
  <c r="Z111" i="4"/>
  <c r="AD111" i="4" s="1"/>
  <c r="AH111" i="4" s="1"/>
  <c r="Z230" i="4"/>
  <c r="AD230" i="4" s="1"/>
  <c r="AH230" i="4" s="1"/>
  <c r="Z468" i="4"/>
  <c r="AD468" i="4" s="1"/>
  <c r="AH468" i="4" s="1"/>
  <c r="Z513" i="4"/>
  <c r="Z162" i="4"/>
  <c r="AD162" i="4" s="1"/>
  <c r="AH162" i="4" s="1"/>
  <c r="Z198" i="4"/>
  <c r="AD198" i="4" s="1"/>
  <c r="AH198" i="4" s="1"/>
  <c r="Z391" i="4"/>
  <c r="AD391" i="4" s="1"/>
  <c r="AH391" i="4" s="1"/>
  <c r="Z406" i="4"/>
  <c r="AD406" i="4" s="1"/>
  <c r="AH406" i="4" s="1"/>
  <c r="Z167" i="4"/>
  <c r="AD167" i="4" s="1"/>
  <c r="AH167" i="4" s="1"/>
  <c r="Z215" i="4"/>
  <c r="AD215" i="4" s="1"/>
  <c r="AH215" i="4" s="1"/>
  <c r="Z505" i="4"/>
  <c r="Z95" i="4"/>
  <c r="AD95" i="4" s="1"/>
  <c r="AH95" i="4" s="1"/>
  <c r="Z169" i="4"/>
  <c r="AD169" i="4" s="1"/>
  <c r="AH169" i="4" s="1"/>
  <c r="Z310" i="4"/>
  <c r="AD310" i="4" s="1"/>
  <c r="AH310" i="4" s="1"/>
  <c r="Z436" i="4"/>
  <c r="AD436" i="4" s="1"/>
  <c r="AH436" i="4" s="1"/>
  <c r="Z134" i="4"/>
  <c r="AD134" i="4" s="1"/>
  <c r="AH134" i="4" s="1"/>
  <c r="Z178" i="4"/>
  <c r="AD178" i="4" s="1"/>
  <c r="AH178" i="4" s="1"/>
  <c r="Z225" i="4"/>
  <c r="AD225" i="4" s="1"/>
  <c r="AH225" i="4" s="1"/>
  <c r="Z260" i="4"/>
  <c r="AD260" i="4" s="1"/>
  <c r="AH260" i="4" s="1"/>
  <c r="Z369" i="4"/>
  <c r="AD369" i="4" s="1"/>
  <c r="AH369" i="4" s="1"/>
  <c r="Z551" i="4"/>
  <c r="Z251" i="4"/>
  <c r="Z561" i="4"/>
  <c r="Z609" i="4"/>
  <c r="Z241" i="4"/>
  <c r="AD241" i="4" s="1"/>
  <c r="AH241" i="4" s="1"/>
  <c r="Z412" i="4"/>
  <c r="AD412" i="4" s="1"/>
  <c r="AH412" i="4" s="1"/>
  <c r="Z65" i="4"/>
  <c r="AD65" i="4" s="1"/>
  <c r="AH65" i="4" s="1"/>
  <c r="Z467" i="4"/>
  <c r="AD467" i="4" s="1"/>
  <c r="AH467" i="4" s="1"/>
  <c r="Z177" i="4"/>
  <c r="AD177" i="4" s="1"/>
  <c r="AH177" i="4" s="1"/>
  <c r="Z423" i="4"/>
  <c r="AD423" i="4" s="1"/>
  <c r="AH423" i="4" s="1"/>
  <c r="Z510" i="4"/>
  <c r="Z50" i="4"/>
  <c r="AD50" i="4" s="1"/>
  <c r="AH50" i="4" s="1"/>
  <c r="Z317" i="4"/>
  <c r="AD317" i="4" s="1"/>
  <c r="AH317" i="4" s="1"/>
  <c r="Z525" i="4"/>
  <c r="Z482" i="4"/>
  <c r="AD482" i="4" s="1"/>
  <c r="AH482" i="4" s="1"/>
  <c r="Z91" i="4"/>
  <c r="AD91" i="4" s="1"/>
  <c r="AH91" i="4" s="1"/>
  <c r="Z117" i="4"/>
  <c r="AD117" i="4" s="1"/>
  <c r="AH117" i="4" s="1"/>
  <c r="Z191" i="4"/>
  <c r="AD191" i="4" s="1"/>
  <c r="AH191" i="4" s="1"/>
  <c r="Z202" i="4"/>
  <c r="AD202" i="4" s="1"/>
  <c r="AH202" i="4" s="1"/>
  <c r="Z305" i="4"/>
  <c r="AD305" i="4" s="1"/>
  <c r="AH305" i="4" s="1"/>
  <c r="Z456" i="4"/>
  <c r="AD456" i="4" s="1"/>
  <c r="AH456" i="4" s="1"/>
  <c r="Z316" i="4"/>
  <c r="AD316" i="4" s="1"/>
  <c r="AH316" i="4" s="1"/>
  <c r="Z492" i="4"/>
  <c r="AD492" i="4" s="1"/>
  <c r="AH492" i="4" s="1"/>
  <c r="Z214" i="4"/>
  <c r="AD214" i="4" s="1"/>
  <c r="AH214" i="4" s="1"/>
  <c r="Z360" i="4"/>
  <c r="AD360" i="4" s="1"/>
  <c r="AH360" i="4" s="1"/>
  <c r="Z394" i="4"/>
  <c r="AD394" i="4" s="1"/>
  <c r="AH394" i="4" s="1"/>
  <c r="Z47" i="4"/>
  <c r="AD47" i="4" s="1"/>
  <c r="AH47" i="4" s="1"/>
  <c r="Z200" i="4"/>
  <c r="AD200" i="4" s="1"/>
  <c r="AH200" i="4" s="1"/>
  <c r="Z319" i="4"/>
  <c r="AD319" i="4" s="1"/>
  <c r="AH319" i="4" s="1"/>
  <c r="Z135" i="4"/>
  <c r="AD135" i="4" s="1"/>
  <c r="AH135" i="4" s="1"/>
  <c r="Z222" i="4"/>
  <c r="AD222" i="4" s="1"/>
  <c r="AH222" i="4" s="1"/>
  <c r="Z503" i="4"/>
  <c r="Z30" i="4"/>
  <c r="AD30" i="4" s="1"/>
  <c r="AH30" i="4" s="1"/>
  <c r="Z187" i="4"/>
  <c r="AD187" i="4" s="1"/>
  <c r="AH187" i="4" s="1"/>
  <c r="Z556" i="4"/>
  <c r="Z338" i="4"/>
  <c r="AD338" i="4" s="1"/>
  <c r="AH338" i="4" s="1"/>
  <c r="Z157" i="4"/>
  <c r="Z94" i="4"/>
  <c r="AD94" i="4" s="1"/>
  <c r="AH94" i="4" s="1"/>
  <c r="Z124" i="4"/>
  <c r="AD124" i="4" s="1"/>
  <c r="AH124" i="4" s="1"/>
  <c r="Z542" i="4"/>
  <c r="Z454" i="4"/>
  <c r="AD454" i="4" s="1"/>
  <c r="AH454" i="4" s="1"/>
  <c r="Z583" i="4"/>
  <c r="Z507" i="4"/>
  <c r="Z421" i="4"/>
  <c r="AD421" i="4" s="1"/>
  <c r="AH421" i="4" s="1"/>
  <c r="Z279" i="4"/>
  <c r="AD279" i="4" s="1"/>
  <c r="AH279" i="4" s="1"/>
  <c r="Z395" i="4"/>
  <c r="AD395" i="4" s="1"/>
  <c r="AH395" i="4" s="1"/>
  <c r="Z233" i="4"/>
  <c r="AD233" i="4" s="1"/>
  <c r="AH233" i="4" s="1"/>
  <c r="Z570" i="4"/>
  <c r="Z408" i="4"/>
  <c r="AD408" i="4" s="1"/>
  <c r="AH408" i="4" s="1"/>
  <c r="Z465" i="4"/>
  <c r="AD465" i="4" s="1"/>
  <c r="AH465" i="4" s="1"/>
  <c r="Z139" i="4"/>
  <c r="AD139" i="4" s="1"/>
  <c r="AH139" i="4" s="1"/>
  <c r="Z96" i="4"/>
  <c r="AD96" i="4" s="1"/>
  <c r="AH96" i="4" s="1"/>
  <c r="Z450" i="4"/>
  <c r="AD450" i="4" s="1"/>
  <c r="AH450" i="4" s="1"/>
  <c r="Z12" i="4"/>
  <c r="AD12" i="4" s="1"/>
  <c r="AH12" i="4" s="1"/>
  <c r="Z320" i="4"/>
  <c r="AD320" i="4" s="1"/>
  <c r="AH320" i="4" s="1"/>
  <c r="Z426" i="4"/>
  <c r="AD426" i="4" s="1"/>
  <c r="AH426" i="4" s="1"/>
  <c r="Z5" i="4"/>
  <c r="AD5" i="4" s="1"/>
  <c r="AH5" i="4" s="1"/>
  <c r="Z347" i="4"/>
  <c r="AD347" i="4" s="1"/>
  <c r="AH347" i="4" s="1"/>
  <c r="Z84" i="4"/>
  <c r="AD84" i="4" s="1"/>
  <c r="AH84" i="4" s="1"/>
  <c r="Z462" i="4"/>
  <c r="AD462" i="4" s="1"/>
  <c r="AH462" i="4" s="1"/>
  <c r="Z29" i="4"/>
  <c r="AD29" i="4" s="1"/>
  <c r="AH29" i="4" s="1"/>
  <c r="Z333" i="4"/>
  <c r="AD333" i="4" s="1"/>
  <c r="AH333" i="4" s="1"/>
  <c r="Z493" i="4"/>
  <c r="AD493" i="4" s="1"/>
  <c r="AH493" i="4" s="1"/>
  <c r="Z508" i="4"/>
  <c r="Z569" i="4"/>
  <c r="Z121" i="4"/>
  <c r="AD121" i="4" s="1"/>
  <c r="AH121" i="4" s="1"/>
  <c r="Z261" i="4"/>
  <c r="AD261" i="4" s="1"/>
  <c r="AH261" i="4" s="1"/>
  <c r="Z99" i="4"/>
  <c r="AD99" i="4" s="1"/>
  <c r="AH99" i="4" s="1"/>
  <c r="Z258" i="4"/>
  <c r="AD258" i="4" s="1"/>
  <c r="AH258" i="4" s="1"/>
  <c r="Z440" i="4"/>
  <c r="AD440" i="4" s="1"/>
  <c r="AH440" i="4" s="1"/>
  <c r="Z349" i="4"/>
  <c r="AD349" i="4" s="1"/>
  <c r="AH349" i="4" s="1"/>
  <c r="Z158" i="4"/>
  <c r="AD158" i="4" s="1"/>
  <c r="AH158" i="4" s="1"/>
  <c r="Z229" i="4"/>
  <c r="AD229" i="4" s="1"/>
  <c r="AH229" i="4" s="1"/>
  <c r="Z379" i="4"/>
  <c r="AD379" i="4" s="1"/>
  <c r="AH379" i="4" s="1"/>
  <c r="Z496" i="4"/>
  <c r="AD496" i="4" s="1"/>
  <c r="AH496" i="4" s="1"/>
  <c r="Z449" i="4"/>
  <c r="AD449" i="4" s="1"/>
  <c r="AH449" i="4" s="1"/>
  <c r="Z274" i="4"/>
  <c r="AD274" i="4" s="1"/>
  <c r="AH274" i="4" s="1"/>
  <c r="Z480" i="4"/>
  <c r="AD480" i="4" s="1"/>
  <c r="AH480" i="4" s="1"/>
  <c r="Z342" i="4"/>
  <c r="AD342" i="4" s="1"/>
  <c r="AH342" i="4" s="1"/>
  <c r="Z282" i="4"/>
  <c r="AD282" i="4" s="1"/>
  <c r="AH282" i="4" s="1"/>
  <c r="Z149" i="4"/>
  <c r="AD149" i="4" s="1"/>
  <c r="AH149" i="4" s="1"/>
  <c r="Z599" i="4"/>
  <c r="Z153" i="4"/>
  <c r="AD153" i="4" s="1"/>
  <c r="AH153" i="4" s="1"/>
  <c r="Z186" i="4"/>
  <c r="AD186" i="4" s="1"/>
  <c r="AH186" i="4" s="1"/>
  <c r="Z28" i="4"/>
  <c r="AD28" i="4" s="1"/>
  <c r="AH28" i="4" s="1"/>
  <c r="Z325" i="4"/>
  <c r="AD325" i="4" s="1"/>
  <c r="AH325" i="4" s="1"/>
  <c r="Z540" i="4"/>
  <c r="Z212" i="4"/>
  <c r="AD212" i="4" s="1"/>
  <c r="AH212" i="4" s="1"/>
  <c r="Z79" i="4"/>
  <c r="AD79" i="4" s="1"/>
  <c r="AH79" i="4" s="1"/>
  <c r="Z171" i="4"/>
  <c r="AD171" i="4" s="1"/>
  <c r="AH171" i="4" s="1"/>
  <c r="Z534" i="4"/>
  <c r="Z343" i="4"/>
  <c r="AD343" i="4" s="1"/>
  <c r="AH343" i="4" s="1"/>
  <c r="Z400" i="4"/>
  <c r="AD400" i="4" s="1"/>
  <c r="AH400" i="4" s="1"/>
  <c r="Z532" i="4"/>
  <c r="Z386" i="4"/>
  <c r="AD386" i="4" s="1"/>
  <c r="AH386" i="4" s="1"/>
  <c r="Z416" i="4"/>
  <c r="AD416" i="4" s="1"/>
  <c r="AH416" i="4" s="1"/>
  <c r="Z573" i="4"/>
  <c r="Z351" i="4"/>
  <c r="AD351" i="4" s="1"/>
  <c r="AH351" i="4" s="1"/>
  <c r="Z612" i="4"/>
  <c r="Z151" i="4"/>
  <c r="AD151" i="4" s="1"/>
  <c r="AH151" i="4" s="1"/>
  <c r="Z344" i="4"/>
  <c r="AD344" i="4" s="1"/>
  <c r="AH344" i="4" s="1"/>
  <c r="Z411" i="4"/>
  <c r="AD411" i="4" s="1"/>
  <c r="AH411" i="4" s="1"/>
  <c r="Z26" i="4"/>
  <c r="AD26" i="4" s="1"/>
  <c r="AH26" i="4" s="1"/>
  <c r="Z396" i="4"/>
  <c r="AD396" i="4" s="1"/>
  <c r="AH396" i="4" s="1"/>
  <c r="Z159" i="4"/>
  <c r="AD159" i="4" s="1"/>
  <c r="AH159" i="4" s="1"/>
  <c r="Z301" i="4"/>
  <c r="AD301" i="4" s="1"/>
  <c r="AH301" i="4" s="1"/>
  <c r="Z611" i="4"/>
  <c r="Z474" i="4"/>
  <c r="AD474" i="4" s="1"/>
  <c r="AH474" i="4" s="1"/>
  <c r="Z17" i="4"/>
  <c r="AD17" i="4" s="1"/>
  <c r="AH17" i="4" s="1"/>
  <c r="Z265" i="4"/>
  <c r="AD265" i="4" s="1"/>
  <c r="AH265" i="4" s="1"/>
  <c r="Z407" i="4"/>
  <c r="AD407" i="4" s="1"/>
  <c r="AH407" i="4" s="1"/>
  <c r="Z610" i="4"/>
  <c r="Z63" i="4"/>
  <c r="AD63" i="4" s="1"/>
  <c r="AH63" i="4" s="1"/>
  <c r="Z514" i="4"/>
  <c r="Z529" i="4"/>
  <c r="Z182" i="4"/>
  <c r="AD182" i="4" s="1"/>
  <c r="AH182" i="4" s="1"/>
  <c r="Z100" i="4"/>
  <c r="AD100" i="4" s="1"/>
  <c r="AH100" i="4" s="1"/>
  <c r="Z365" i="4"/>
  <c r="AD365" i="4" s="1"/>
  <c r="AH365" i="4" s="1"/>
  <c r="Z80" i="4"/>
  <c r="AD80" i="4" s="1"/>
  <c r="AH80" i="4" s="1"/>
  <c r="Z176" i="4"/>
  <c r="AD176" i="4" s="1"/>
  <c r="AH176" i="4" s="1"/>
  <c r="Z93" i="4"/>
  <c r="AD93" i="4" s="1"/>
  <c r="AH93" i="4" s="1"/>
  <c r="Z536" i="4"/>
  <c r="Z478" i="4"/>
  <c r="AD478" i="4" s="1"/>
  <c r="AH478" i="4" s="1"/>
  <c r="Z132" i="4"/>
  <c r="AD132" i="4" s="1"/>
  <c r="AH132" i="4" s="1"/>
  <c r="Z137" i="4"/>
  <c r="AD137" i="4" s="1"/>
  <c r="AH137" i="4" s="1"/>
  <c r="Z362" i="4"/>
  <c r="AD362" i="4" s="1"/>
  <c r="AH362" i="4" s="1"/>
  <c r="Z357" i="4"/>
  <c r="AD357" i="4" s="1"/>
  <c r="AH357" i="4" s="1"/>
  <c r="Z485" i="4"/>
  <c r="AD485" i="4" s="1"/>
  <c r="AH485" i="4" s="1"/>
  <c r="Z156" i="4"/>
  <c r="AD156" i="4" s="1"/>
  <c r="AH156" i="4" s="1"/>
  <c r="Z77" i="4"/>
  <c r="AD77" i="4" s="1"/>
  <c r="AH77" i="4" s="1"/>
  <c r="Z366" i="4"/>
  <c r="AD366" i="4" s="1"/>
  <c r="AH366" i="4" s="1"/>
  <c r="Z506" i="4"/>
  <c r="Z511" i="4"/>
  <c r="Z323" i="4"/>
  <c r="AD323" i="4" s="1"/>
  <c r="AH323" i="4" s="1"/>
  <c r="Z70" i="4"/>
  <c r="AD70" i="4" s="1"/>
  <c r="AH70" i="4" s="1"/>
  <c r="Z107" i="4"/>
  <c r="AD107" i="4" s="1"/>
  <c r="AH107" i="4" s="1"/>
  <c r="Z311" i="4"/>
  <c r="AD311" i="4" s="1"/>
  <c r="AH311" i="4" s="1"/>
  <c r="Z330" i="4"/>
  <c r="AD330" i="4" s="1"/>
  <c r="AH330" i="4" s="1"/>
  <c r="Z31" i="4"/>
  <c r="AD31" i="4" s="1"/>
  <c r="AH31" i="4" s="1"/>
  <c r="Z552" i="4"/>
  <c r="Z173" i="4"/>
  <c r="AD173" i="4" s="1"/>
  <c r="AH173" i="4" s="1"/>
  <c r="Z339" i="4"/>
  <c r="AD339" i="4" s="1"/>
  <c r="AH339" i="4" s="1"/>
  <c r="Z455" i="4"/>
  <c r="AD455" i="4" s="1"/>
  <c r="AH455" i="4" s="1"/>
  <c r="Z328" i="4"/>
  <c r="AD328" i="4" s="1"/>
  <c r="AH328" i="4" s="1"/>
  <c r="Z453" i="4"/>
  <c r="AD453" i="4" s="1"/>
  <c r="AH453" i="4" s="1"/>
  <c r="Z618" i="4"/>
  <c r="Z19" i="4"/>
  <c r="AD19" i="4" s="1"/>
  <c r="AH19" i="4" s="1"/>
  <c r="Z35" i="4"/>
  <c r="AD35" i="4" s="1"/>
  <c r="AH35" i="4" s="1"/>
  <c r="Z10" i="4"/>
  <c r="AD10" i="4" s="1"/>
  <c r="AH10" i="4" s="1"/>
  <c r="Z620" i="4"/>
  <c r="Z535" i="4"/>
  <c r="Z192" i="4"/>
  <c r="AD192" i="4" s="1"/>
  <c r="AH192" i="4" s="1"/>
  <c r="Z263" i="4"/>
  <c r="AD263" i="4" s="1"/>
  <c r="AH263" i="4" s="1"/>
  <c r="Z88" i="4"/>
  <c r="AD88" i="4" s="1"/>
  <c r="AH88" i="4" s="1"/>
  <c r="Z98" i="4"/>
  <c r="AD98" i="4" s="1"/>
  <c r="AH98" i="4" s="1"/>
  <c r="Z527" i="4"/>
  <c r="Z240" i="4"/>
  <c r="AD240" i="4" s="1"/>
  <c r="AH240" i="4" s="1"/>
  <c r="Z82" i="4"/>
  <c r="AD82" i="4" s="1"/>
  <c r="AH82" i="4" s="1"/>
  <c r="Z584" i="4"/>
  <c r="Z601" i="4"/>
  <c r="Z405" i="4"/>
  <c r="AD405" i="4" s="1"/>
  <c r="AH405" i="4" s="1"/>
  <c r="Z304" i="4"/>
  <c r="AD304" i="4" s="1"/>
  <c r="AH304" i="4" s="1"/>
  <c r="Z393" i="4"/>
  <c r="AD393" i="4" s="1"/>
  <c r="AH393" i="4" s="1"/>
  <c r="Z292" i="4"/>
  <c r="AD292" i="4" s="1"/>
  <c r="AH292" i="4" s="1"/>
  <c r="Z92" i="4"/>
  <c r="AD92" i="4" s="1"/>
  <c r="AH92" i="4" s="1"/>
  <c r="Z457" i="4"/>
  <c r="AD457" i="4" s="1"/>
  <c r="AH457" i="4" s="1"/>
  <c r="Z11" i="4"/>
  <c r="AD11" i="4" s="1"/>
  <c r="AH11" i="4" s="1"/>
  <c r="Z7" i="4"/>
  <c r="AD7" i="4" s="1"/>
  <c r="AH7" i="4" s="1"/>
  <c r="Z312" i="4"/>
  <c r="AD312" i="4" s="1"/>
  <c r="AH312" i="4" s="1"/>
  <c r="Z25" i="4"/>
  <c r="AD25" i="4" s="1"/>
  <c r="AH25" i="4" s="1"/>
  <c r="Z615" i="4"/>
  <c r="Z575" i="4"/>
  <c r="Z372" i="4"/>
  <c r="AD372" i="4" s="1"/>
  <c r="AH372" i="4" s="1"/>
  <c r="Z582" i="4"/>
  <c r="Z390" i="4"/>
  <c r="AD390" i="4" s="1"/>
  <c r="AH390" i="4" s="1"/>
  <c r="Z377" i="4"/>
  <c r="AD377" i="4" s="1"/>
  <c r="AH377" i="4" s="1"/>
  <c r="Z605" i="4"/>
  <c r="Z60" i="4"/>
  <c r="AD60" i="4" s="1"/>
  <c r="AH60" i="4" s="1"/>
  <c r="Z175" i="4"/>
  <c r="AD175" i="4" s="1"/>
  <c r="AH175" i="4" s="1"/>
  <c r="Z590" i="4"/>
  <c r="Z591" i="4"/>
  <c r="Z472" i="4"/>
  <c r="AD472" i="4" s="1"/>
  <c r="AH472" i="4" s="1"/>
  <c r="Z592" i="4"/>
  <c r="Z59" i="4"/>
  <c r="AD59" i="4" s="1"/>
  <c r="AH59" i="4" s="1"/>
  <c r="Z437" i="4"/>
  <c r="AD437" i="4" s="1"/>
  <c r="AH437" i="4" s="1"/>
  <c r="Z152" i="4"/>
  <c r="Z45" i="4"/>
  <c r="AD45" i="4" s="1"/>
  <c r="AH45" i="4" s="1"/>
  <c r="Z617" i="4"/>
  <c r="Z541" i="4"/>
  <c r="Z146" i="4"/>
  <c r="AD146" i="4" s="1"/>
  <c r="AH146" i="4" s="1"/>
  <c r="Z163" i="4"/>
  <c r="AD163" i="4" s="1"/>
  <c r="AH163" i="4" s="1"/>
  <c r="Z131" i="4"/>
  <c r="AD131" i="4" s="1"/>
  <c r="AH131" i="4" s="1"/>
  <c r="Z387" i="4"/>
  <c r="AD387" i="4" s="1"/>
  <c r="AH387" i="4" s="1"/>
  <c r="Z566" i="4"/>
  <c r="Z236" i="4"/>
  <c r="AD236" i="4" s="1"/>
  <c r="AH236" i="4" s="1"/>
  <c r="Z289" i="4"/>
  <c r="AD289" i="4" s="1"/>
  <c r="AH289" i="4" s="1"/>
  <c r="Z115" i="4"/>
  <c r="AD115" i="4" s="1"/>
  <c r="AH115" i="4" s="1"/>
  <c r="Z300" i="4"/>
  <c r="AD300" i="4" s="1"/>
  <c r="AH300" i="4" s="1"/>
  <c r="Z56" i="4"/>
  <c r="AD56" i="4" s="1"/>
  <c r="AH56" i="4" s="1"/>
  <c r="Z452" i="4"/>
  <c r="AD452" i="4" s="1"/>
  <c r="AH452" i="4" s="1"/>
  <c r="Z22" i="4"/>
  <c r="AD22" i="4" s="1"/>
  <c r="AH22" i="4" s="1"/>
  <c r="Z34" i="4"/>
  <c r="AD34" i="4" s="1"/>
  <c r="AH34" i="4" s="1"/>
  <c r="Z616" i="4"/>
  <c r="Z563" i="4"/>
  <c r="Z86" i="4"/>
  <c r="AD86" i="4" s="1"/>
  <c r="AH86" i="4" s="1"/>
  <c r="Z479" i="4"/>
  <c r="AD479" i="4" s="1"/>
  <c r="AH479" i="4" s="1"/>
  <c r="Z409" i="4"/>
  <c r="AD409" i="4" s="1"/>
  <c r="AH409" i="4" s="1"/>
  <c r="Z24" i="4"/>
  <c r="AD24" i="4" s="1"/>
  <c r="AH24" i="4" s="1"/>
  <c r="Z548" i="4"/>
  <c r="Z78" i="4"/>
  <c r="AD78" i="4" s="1"/>
  <c r="AH78" i="4" s="1"/>
  <c r="Z544" i="4"/>
  <c r="Z252" i="4"/>
  <c r="AD252" i="4" s="1"/>
  <c r="AH252" i="4" s="1"/>
  <c r="Z119" i="4"/>
  <c r="AD119" i="4" s="1"/>
  <c r="AH119" i="4" s="1"/>
  <c r="Z429" i="4"/>
  <c r="AD429" i="4" s="1"/>
  <c r="AH429" i="4" s="1"/>
  <c r="Z606" i="4"/>
  <c r="Z66" i="4"/>
  <c r="AD66" i="4" s="1"/>
  <c r="AH66" i="4" s="1"/>
  <c r="Z586" i="4"/>
  <c r="Z554" i="4"/>
  <c r="Z204" i="4"/>
  <c r="AD204" i="4" s="1"/>
  <c r="AH204" i="4" s="1"/>
  <c r="Z464" i="4"/>
  <c r="AD464" i="4" s="1"/>
  <c r="AH464" i="4" s="1"/>
  <c r="Z257" i="4"/>
  <c r="AD257" i="4" s="1"/>
  <c r="AH257" i="4" s="1"/>
  <c r="Z226" i="4"/>
  <c r="AD226" i="4" s="1"/>
  <c r="AH226" i="4" s="1"/>
  <c r="Z495" i="4"/>
  <c r="AD495" i="4" s="1"/>
  <c r="AH495" i="4" s="1"/>
  <c r="Z277" i="4"/>
  <c r="AD277" i="4" s="1"/>
  <c r="AH277" i="4" s="1"/>
  <c r="Z602" i="4"/>
  <c r="Z448" i="4"/>
  <c r="AD448" i="4" s="1"/>
  <c r="AH448" i="4" s="1"/>
  <c r="Z501" i="4"/>
  <c r="Z238" i="4"/>
  <c r="AD238" i="4" s="1"/>
  <c r="AH238" i="4" s="1"/>
  <c r="Z271" i="4"/>
  <c r="AD271" i="4" s="1"/>
  <c r="AH271" i="4" s="1"/>
  <c r="Z247" i="4"/>
  <c r="AD247" i="4" s="1"/>
  <c r="AH247" i="4" s="1"/>
  <c r="Z336" i="4"/>
  <c r="AD336" i="4" s="1"/>
  <c r="AH336" i="4" s="1"/>
  <c r="Z307" i="4"/>
  <c r="AD307" i="4" s="1"/>
  <c r="AH307" i="4" s="1"/>
  <c r="Z221" i="4"/>
  <c r="AD221" i="4" s="1"/>
  <c r="AH221" i="4" s="1"/>
  <c r="Z90" i="4"/>
  <c r="AD90" i="4" s="1"/>
  <c r="AH90" i="4" s="1"/>
  <c r="Z13" i="4"/>
  <c r="AD13" i="4" s="1"/>
  <c r="AH13" i="4" s="1"/>
  <c r="Z170" i="4"/>
  <c r="Z185" i="4"/>
  <c r="AD185" i="4" s="1"/>
  <c r="AH185" i="4" s="1"/>
  <c r="Z227" i="4"/>
  <c r="AD227" i="4" s="1"/>
  <c r="AH227" i="4" s="1"/>
  <c r="Z203" i="4"/>
  <c r="AD203" i="4" s="1"/>
  <c r="AH203" i="4" s="1"/>
  <c r="Z267" i="4"/>
  <c r="Z306" i="4"/>
  <c r="AD306" i="4" s="1"/>
  <c r="AH306" i="4" s="1"/>
  <c r="Z32" i="4"/>
  <c r="AD32" i="4" s="1"/>
  <c r="AH32" i="4" s="1"/>
  <c r="Z138" i="4"/>
  <c r="AD138" i="4" s="1"/>
  <c r="AH138" i="4" s="1"/>
  <c r="Z430" i="4"/>
  <c r="AD430" i="4" s="1"/>
  <c r="AH430" i="4" s="1"/>
  <c r="Z500" i="4"/>
  <c r="Z126" i="4"/>
  <c r="AD126" i="4" s="1"/>
  <c r="AH126" i="4" s="1"/>
  <c r="Z331" i="4"/>
  <c r="AD331" i="4" s="1"/>
  <c r="AH331" i="4" s="1"/>
  <c r="Z106" i="4"/>
  <c r="AD106" i="4" s="1"/>
  <c r="AH106" i="4" s="1"/>
  <c r="Z15" i="4"/>
  <c r="AD15" i="4" s="1"/>
  <c r="AH15" i="4" s="1"/>
  <c r="Z451" i="4"/>
  <c r="AD451" i="4" s="1"/>
  <c r="AH451" i="4" s="1"/>
  <c r="Z585" i="4"/>
  <c r="Z607" i="4"/>
  <c r="Z303" i="4"/>
  <c r="AD303" i="4" s="1"/>
  <c r="AH303" i="4" s="1"/>
  <c r="Z130" i="4"/>
  <c r="AD130" i="4" s="1"/>
  <c r="AH130" i="4" s="1"/>
  <c r="Z105" i="4"/>
  <c r="AD105" i="4" s="1"/>
  <c r="AH105" i="4" s="1"/>
  <c r="Z102" i="4"/>
  <c r="AD102" i="4" s="1"/>
  <c r="AH102" i="4" s="1"/>
  <c r="Z49" i="4"/>
  <c r="AD49" i="4" s="1"/>
  <c r="AH49" i="4" s="1"/>
  <c r="Z571" i="4"/>
  <c r="Z150" i="4"/>
  <c r="AD150" i="4" s="1"/>
  <c r="AH150" i="4" s="1"/>
  <c r="Z422" i="4"/>
  <c r="AD422" i="4" s="1"/>
  <c r="AH422" i="4" s="1"/>
  <c r="Z335" i="4"/>
  <c r="AD335" i="4" s="1"/>
  <c r="AH335" i="4" s="1"/>
  <c r="Z367" i="4"/>
  <c r="AD367" i="4" s="1"/>
  <c r="AH367" i="4" s="1"/>
  <c r="Z51" i="4"/>
  <c r="AD51" i="4" s="1"/>
  <c r="AH51" i="4" s="1"/>
  <c r="Z560" i="4"/>
  <c r="Z259" i="4"/>
  <c r="AD259" i="4" s="1"/>
  <c r="AH259" i="4" s="1"/>
  <c r="Z122" i="4"/>
  <c r="AD122" i="4" s="1"/>
  <c r="AH122" i="4" s="1"/>
  <c r="Z231" i="4"/>
  <c r="AD231" i="4" s="1"/>
  <c r="AH231" i="4" s="1"/>
  <c r="Z4" i="4"/>
  <c r="AD4" i="4" s="1"/>
  <c r="AH4" i="4" s="1"/>
  <c r="Z531" i="4"/>
  <c r="Z381" i="4"/>
  <c r="AD381" i="4" s="1"/>
  <c r="AH381" i="4" s="1"/>
  <c r="Z291" i="4"/>
  <c r="AD291" i="4" s="1"/>
  <c r="AH291" i="4" s="1"/>
  <c r="Z564" i="4"/>
  <c r="Z239" i="4"/>
  <c r="Z397" i="4"/>
  <c r="AD397" i="4" s="1"/>
  <c r="AH397" i="4" s="1"/>
  <c r="Z75" i="4"/>
  <c r="AD75" i="4" s="1"/>
  <c r="AH75" i="4" s="1"/>
  <c r="Z288" i="4"/>
  <c r="AD288" i="4" s="1"/>
  <c r="AH288" i="4" s="1"/>
  <c r="Z374" i="4"/>
  <c r="AD374" i="4" s="1"/>
  <c r="AH374" i="4" s="1"/>
  <c r="Z375" i="4"/>
  <c r="AD375" i="4" s="1"/>
  <c r="AH375" i="4" s="1"/>
  <c r="Z87" i="4"/>
  <c r="AD87" i="4" s="1"/>
  <c r="AH87" i="4" s="1"/>
  <c r="Z578" i="4"/>
  <c r="Z401" i="4"/>
  <c r="AD401" i="4" s="1"/>
  <c r="AH401" i="4" s="1"/>
  <c r="Z565" i="4"/>
  <c r="Z189" i="4"/>
  <c r="Z129" i="4"/>
  <c r="AD129" i="4" s="1"/>
  <c r="AH129" i="4" s="1"/>
  <c r="Z54" i="4"/>
  <c r="AD54" i="4" s="1"/>
  <c r="AH54" i="4" s="1"/>
  <c r="Z180" i="4"/>
  <c r="AD180" i="4" s="1"/>
  <c r="AH180" i="4" s="1"/>
  <c r="Z587" i="4"/>
  <c r="Z340" i="4"/>
  <c r="AD340" i="4" s="1"/>
  <c r="AH340" i="4" s="1"/>
  <c r="Z174" i="4"/>
  <c r="AD174" i="4" s="1"/>
  <c r="AH174" i="4" s="1"/>
  <c r="Z376" i="4"/>
  <c r="AD376" i="4" s="1"/>
  <c r="AH376" i="4" s="1"/>
  <c r="Z593" i="4"/>
  <c r="Z237" i="4"/>
  <c r="AD237" i="4" s="1"/>
  <c r="AH237" i="4" s="1"/>
  <c r="Z40" i="4"/>
  <c r="AD40" i="4" s="1"/>
  <c r="AH40" i="4" s="1"/>
  <c r="Z242" i="4"/>
  <c r="AD242" i="4" s="1"/>
  <c r="AH242" i="4" s="1"/>
  <c r="Z62" i="4"/>
  <c r="AD62" i="4" s="1"/>
  <c r="AH62" i="4" s="1"/>
  <c r="Z181" i="4"/>
  <c r="AD181" i="4" s="1"/>
  <c r="AH181" i="4" s="1"/>
  <c r="Z439" i="4"/>
  <c r="AD439" i="4" s="1"/>
  <c r="AH439" i="4" s="1"/>
  <c r="Z545" i="4"/>
  <c r="Z337" i="4"/>
  <c r="AD337" i="4" s="1"/>
  <c r="AH337" i="4" s="1"/>
  <c r="Z207" i="4"/>
  <c r="AD207" i="4" s="1"/>
  <c r="AH207" i="4" s="1"/>
  <c r="Z345" i="4"/>
  <c r="AD345" i="4" s="1"/>
  <c r="AH345" i="4" s="1"/>
  <c r="Z314" i="4"/>
  <c r="AD314" i="4" s="1"/>
  <c r="AH314" i="4" s="1"/>
  <c r="Z378" i="4"/>
  <c r="AD378" i="4" s="1"/>
  <c r="AH378" i="4" s="1"/>
  <c r="Z546" i="4"/>
  <c r="Z604" i="4"/>
  <c r="Z193" i="4"/>
  <c r="AD193" i="4" s="1"/>
  <c r="AH193" i="4" s="1"/>
  <c r="Z435" i="4"/>
  <c r="AD435" i="4" s="1"/>
  <c r="AH435" i="4" s="1"/>
  <c r="Z209" i="4"/>
  <c r="AD209" i="4" s="1"/>
  <c r="AH209" i="4" s="1"/>
  <c r="Z155" i="4"/>
  <c r="AD155" i="4" s="1"/>
  <c r="AH155" i="4" s="1"/>
  <c r="Z528" i="4"/>
  <c r="Z497" i="4"/>
  <c r="AD497" i="4" s="1"/>
  <c r="AH497" i="4" s="1"/>
  <c r="Z103" i="4"/>
  <c r="AD103" i="4" s="1"/>
  <c r="AH103" i="4" s="1"/>
  <c r="Z588" i="4"/>
  <c r="Z223" i="4"/>
  <c r="AD223" i="4" s="1"/>
  <c r="AH223" i="4" s="1"/>
  <c r="Z373" i="4"/>
  <c r="AD373" i="4" s="1"/>
  <c r="AH373" i="4" s="1"/>
  <c r="Z359" i="4"/>
  <c r="AD359" i="4" s="1"/>
  <c r="AH359" i="4" s="1"/>
  <c r="Z380" i="4"/>
  <c r="AD380" i="4" s="1"/>
  <c r="AH380" i="4" s="1"/>
  <c r="Z133" i="4"/>
  <c r="AD133" i="4" s="1"/>
  <c r="AH133" i="4" s="1"/>
  <c r="Z188" i="4"/>
  <c r="AD188" i="4" s="1"/>
  <c r="AH188" i="4" s="1"/>
  <c r="Z235" i="4"/>
  <c r="AD235" i="4" s="1"/>
  <c r="AH235" i="4" s="1"/>
  <c r="Z488" i="4"/>
  <c r="AD488" i="4" s="1"/>
  <c r="AH488" i="4" s="1"/>
  <c r="Z281" i="4"/>
  <c r="AD281" i="4" s="1"/>
  <c r="AH281" i="4" s="1"/>
  <c r="Z81" i="4"/>
  <c r="AD81" i="4" s="1"/>
  <c r="AH81" i="4" s="1"/>
  <c r="Z441" i="4"/>
  <c r="AD441" i="4" s="1"/>
  <c r="AH441" i="4" s="1"/>
  <c r="Z108" i="4"/>
  <c r="AD108" i="4" s="1"/>
  <c r="AH108" i="4" s="1"/>
  <c r="Z385" i="4"/>
  <c r="AD385" i="4" s="1"/>
  <c r="AH385" i="4" s="1"/>
  <c r="Z392" i="4"/>
  <c r="AD392" i="4" s="1"/>
  <c r="AH392" i="4" s="1"/>
  <c r="Z420" i="4"/>
  <c r="AD420" i="4" s="1"/>
  <c r="AH420" i="4" s="1"/>
  <c r="Z539" i="4"/>
  <c r="Z598" i="4"/>
  <c r="Z600" i="4"/>
  <c r="Z113" i="4"/>
  <c r="Z58" i="4"/>
  <c r="AD58" i="4" s="1"/>
  <c r="AH58" i="4" s="1"/>
  <c r="Z298" i="4"/>
  <c r="Z568" i="4"/>
  <c r="Z562" i="4"/>
  <c r="Z184" i="4"/>
  <c r="AD184" i="4" s="1"/>
  <c r="AH184" i="4" s="1"/>
  <c r="Z42" i="4"/>
  <c r="Z523" i="4"/>
  <c r="Z547" i="4"/>
  <c r="Z208" i="4"/>
  <c r="AD208" i="4" s="1"/>
  <c r="AH208" i="4" s="1"/>
  <c r="Z517" i="4"/>
  <c r="Z553" i="4"/>
  <c r="Z245" i="4"/>
  <c r="AD245" i="4" s="1"/>
  <c r="AH245" i="4" s="1"/>
  <c r="Z264" i="4"/>
  <c r="AD264" i="4" s="1"/>
  <c r="AH264" i="4" s="1"/>
  <c r="Z143" i="4"/>
  <c r="AD143" i="4" s="1"/>
  <c r="AH143" i="4" s="1"/>
  <c r="Z83" i="4"/>
  <c r="AD83" i="4" s="1"/>
  <c r="AH83" i="4" s="1"/>
  <c r="Z594" i="4"/>
  <c r="Z194" i="4"/>
  <c r="Z308" i="4"/>
  <c r="AD308" i="4" s="1"/>
  <c r="AH308" i="4" s="1"/>
  <c r="Z414" i="4"/>
  <c r="AD414" i="4" s="1"/>
  <c r="AH414" i="4" s="1"/>
  <c r="Z97" i="4"/>
  <c r="AD97" i="4" s="1"/>
  <c r="AH97" i="4" s="1"/>
  <c r="Z268" i="4"/>
  <c r="AD268" i="4" s="1"/>
  <c r="AH268" i="4" s="1"/>
  <c r="Z469" i="4"/>
  <c r="AD469" i="4" s="1"/>
  <c r="AH469" i="4" s="1"/>
  <c r="Z415" i="4"/>
  <c r="AD415" i="4" s="1"/>
  <c r="AH415" i="4" s="1"/>
  <c r="Z389" i="4"/>
  <c r="AD389" i="4" s="1"/>
  <c r="AH389" i="4" s="1"/>
  <c r="Z442" i="4"/>
  <c r="AD442" i="4" s="1"/>
  <c r="AH442" i="4" s="1"/>
  <c r="Z166" i="4"/>
  <c r="AD166" i="4" s="1"/>
  <c r="AH166" i="4" s="1"/>
  <c r="Z315" i="4"/>
  <c r="AD315" i="4" s="1"/>
  <c r="AH315" i="4" s="1"/>
  <c r="Z509" i="4"/>
  <c r="Z388" i="4"/>
  <c r="AD388" i="4" s="1"/>
  <c r="AH388" i="4" s="1"/>
  <c r="Z154" i="4"/>
  <c r="AD154" i="4" s="1"/>
  <c r="AH154" i="4" s="1"/>
  <c r="Z172" i="4"/>
  <c r="AD172" i="4" s="1"/>
  <c r="AH172" i="4" s="1"/>
  <c r="Z41" i="4"/>
  <c r="AD41" i="4" s="1"/>
  <c r="AH41" i="4" s="1"/>
  <c r="Z216" i="4"/>
  <c r="AD216" i="4" s="1"/>
  <c r="AH216" i="4" s="1"/>
  <c r="Z190" i="4"/>
  <c r="AD190" i="4" s="1"/>
  <c r="AH190" i="4" s="1"/>
  <c r="Z614" i="4"/>
  <c r="Z309" i="4"/>
  <c r="AD309" i="4" s="1"/>
  <c r="AH309" i="4" s="1"/>
  <c r="Z475" i="4"/>
  <c r="AD475" i="4" s="1"/>
  <c r="AH475" i="4" s="1"/>
  <c r="Z471" i="4"/>
  <c r="AD471" i="4" s="1"/>
  <c r="AH471" i="4" s="1"/>
  <c r="Z413" i="4"/>
  <c r="AD413" i="4" s="1"/>
  <c r="AH413" i="4" s="1"/>
  <c r="Z218" i="4"/>
  <c r="AD218" i="4" s="1"/>
  <c r="AH218" i="4" s="1"/>
  <c r="Z250" i="4"/>
  <c r="AD250" i="4" s="1"/>
  <c r="AH250" i="4" s="1"/>
  <c r="Z580" i="4"/>
  <c r="Z294" i="4"/>
  <c r="AD294" i="4" s="1"/>
  <c r="AH294" i="4" s="1"/>
  <c r="Z355" i="4"/>
  <c r="Z148" i="4"/>
  <c r="AD148" i="4" s="1"/>
  <c r="AH148" i="4" s="1"/>
  <c r="Z589" i="4"/>
  <c r="Z85" i="4"/>
  <c r="AD85" i="4" s="1"/>
  <c r="AH85" i="4" s="1"/>
  <c r="Z285" i="4"/>
  <c r="AD285" i="4" s="1"/>
  <c r="AH285" i="4" s="1"/>
  <c r="Z533" i="4"/>
  <c r="Z348" i="4"/>
  <c r="AD348" i="4" s="1"/>
  <c r="AH348" i="4" s="1"/>
  <c r="Z217" i="4"/>
  <c r="AD217" i="4" s="1"/>
  <c r="AH217" i="4" s="1"/>
  <c r="Z358" i="4"/>
  <c r="Z160" i="4"/>
  <c r="Z461" i="4"/>
  <c r="AD461" i="4" s="1"/>
  <c r="AH461" i="4" s="1"/>
  <c r="Z224" i="4"/>
  <c r="Z550" i="4"/>
  <c r="Z559" i="4"/>
  <c r="Z484" i="4"/>
  <c r="AD484" i="4" s="1"/>
  <c r="AH484" i="4" s="1"/>
  <c r="Z596" i="4"/>
  <c r="Z290" i="4"/>
  <c r="AD290" i="4" s="1"/>
  <c r="AH290" i="4" s="1"/>
  <c r="Z55" i="4"/>
  <c r="AD55" i="4" s="1"/>
  <c r="AH55" i="4" s="1"/>
  <c r="Z266" i="4"/>
  <c r="Z526" i="4"/>
  <c r="Z431" i="4"/>
  <c r="AD431" i="4" s="1"/>
  <c r="AH431" i="4" s="1"/>
  <c r="Z272" i="4"/>
  <c r="AD272" i="4" s="1"/>
  <c r="AH272" i="4" s="1"/>
  <c r="Z283" i="4"/>
  <c r="AD283" i="4" s="1"/>
  <c r="AH283" i="4" s="1"/>
  <c r="Z76" i="4"/>
  <c r="AD76" i="4" s="1"/>
  <c r="AH76" i="4" s="1"/>
  <c r="Z74" i="4"/>
  <c r="AD74" i="4" s="1"/>
  <c r="AH74" i="4" s="1"/>
  <c r="Z538" i="4"/>
  <c r="Z329" i="4"/>
  <c r="Z530" i="4"/>
  <c r="Z89" i="4"/>
  <c r="AD89" i="4" s="1"/>
  <c r="AH89" i="4" s="1"/>
  <c r="Z499" i="4"/>
  <c r="Z577" i="4"/>
  <c r="Z419" i="4"/>
  <c r="AD419" i="4" s="1"/>
  <c r="AH419" i="4" s="1"/>
  <c r="Z136" i="4"/>
  <c r="Z128" i="4"/>
  <c r="AD128" i="4" s="1"/>
  <c r="AH128" i="4" s="1"/>
  <c r="Z220" i="4"/>
  <c r="AD220" i="4" s="1"/>
  <c r="AH220" i="4" s="1"/>
  <c r="Z302" i="4"/>
  <c r="AD302" i="4" s="1"/>
  <c r="AH302" i="4" s="1"/>
  <c r="Z67" i="4"/>
  <c r="AD67" i="4" s="1"/>
  <c r="AH67" i="4" s="1"/>
  <c r="Z299" i="4"/>
  <c r="Z341" i="4"/>
  <c r="Z206" i="4"/>
  <c r="AD206" i="4" s="1"/>
  <c r="AH206" i="4" s="1"/>
  <c r="Z418" i="4"/>
  <c r="Z555" i="4"/>
  <c r="Z460" i="4"/>
  <c r="Z118" i="4"/>
  <c r="Z296" i="4"/>
  <c r="AD296" i="4" s="1"/>
  <c r="AH296" i="4" s="1"/>
  <c r="Z443" i="4"/>
  <c r="AD443" i="4" s="1"/>
  <c r="AH443" i="4" s="1"/>
  <c r="Z16" i="4"/>
  <c r="AD16" i="4" s="1"/>
  <c r="AH16" i="4" s="1"/>
  <c r="Z23" i="4"/>
  <c r="Z434" i="4"/>
  <c r="AD434" i="4" s="1"/>
  <c r="AH434" i="4" s="1"/>
  <c r="Z147" i="4"/>
  <c r="AD147" i="4" s="1"/>
  <c r="AH147" i="4" s="1"/>
  <c r="Z384" i="4"/>
  <c r="AD384" i="4" s="1"/>
  <c r="AH384" i="4" s="1"/>
  <c r="Z608" i="4"/>
  <c r="Z219" i="4"/>
  <c r="AD219" i="4" s="1"/>
  <c r="AH219" i="4" s="1"/>
  <c r="Z276" i="4"/>
  <c r="AD276" i="4" s="1"/>
  <c r="AH276" i="4" s="1"/>
  <c r="Z572" i="4"/>
  <c r="Z255" i="4"/>
  <c r="AD255" i="4" s="1"/>
  <c r="AH255" i="4" s="1"/>
  <c r="Z595" i="4"/>
  <c r="Z275" i="4"/>
  <c r="AD275" i="4" s="1"/>
  <c r="AH275" i="4" s="1"/>
  <c r="Z249" i="4"/>
  <c r="Z428" i="4"/>
  <c r="Z327" i="4"/>
  <c r="AD327" i="4" s="1"/>
  <c r="AH327" i="4" s="1"/>
  <c r="Z27" i="4"/>
  <c r="AD27" i="4" s="1"/>
  <c r="AH27" i="4" s="1"/>
  <c r="Z161" i="4"/>
  <c r="AD161" i="4" s="1"/>
  <c r="AH161" i="4" s="1"/>
  <c r="Z549" i="4"/>
  <c r="Z368" i="4"/>
  <c r="AD368" i="4" s="1"/>
  <c r="AH368" i="4" s="1"/>
  <c r="Z481" i="4"/>
  <c r="AD481" i="4" s="1"/>
  <c r="AH481" i="4" s="1"/>
  <c r="Z165" i="4"/>
  <c r="AD165" i="4" s="1"/>
  <c r="AH165" i="4" s="1"/>
  <c r="Z269" i="4"/>
  <c r="AD269" i="4" s="1"/>
  <c r="AH269" i="4" s="1"/>
  <c r="Z383" i="4"/>
  <c r="AD383" i="4" s="1"/>
  <c r="AH383" i="4" s="1"/>
  <c r="Z332" i="4"/>
  <c r="AD332" i="4" s="1"/>
  <c r="AH332" i="4" s="1"/>
  <c r="Z444" i="4"/>
  <c r="AD444" i="4" s="1"/>
  <c r="AH444" i="4" s="1"/>
  <c r="Z473" i="4"/>
  <c r="AD473" i="4" s="1"/>
  <c r="AH473" i="4" s="1"/>
  <c r="Z256" i="4"/>
  <c r="AD256" i="4" s="1"/>
  <c r="AH256" i="4" s="1"/>
  <c r="Z36" i="4"/>
  <c r="Z44" i="4"/>
  <c r="AD44" i="4" s="1"/>
  <c r="AH44" i="4" s="1"/>
  <c r="Z363" i="4"/>
  <c r="AD363" i="4" s="1"/>
  <c r="AH363" i="4" s="1"/>
  <c r="Z353" i="4"/>
  <c r="AD353" i="4" s="1"/>
  <c r="AH353" i="4" s="1"/>
  <c r="Z470" i="4"/>
  <c r="AD470" i="4" s="1"/>
  <c r="AH470" i="4" s="1"/>
  <c r="Z334" i="4"/>
  <c r="AD334" i="4" s="1"/>
  <c r="AH334" i="4" s="1"/>
  <c r="Z284" i="4"/>
  <c r="AD284" i="4" s="1"/>
  <c r="AH284" i="4" s="1"/>
  <c r="Z246" i="4"/>
  <c r="AD246" i="4" s="1"/>
  <c r="AH246" i="4" s="1"/>
  <c r="Z543" i="4"/>
  <c r="Z164" i="4"/>
  <c r="Z512" i="4"/>
  <c r="Z403" i="4"/>
  <c r="AD403" i="4" s="1"/>
  <c r="AH403" i="4" s="1"/>
  <c r="Z244" i="4"/>
  <c r="AD244" i="4" s="1"/>
  <c r="AH244" i="4" s="1"/>
  <c r="Z213" i="4"/>
  <c r="AD213" i="4" s="1"/>
  <c r="AH213" i="4" s="1"/>
  <c r="Z520" i="4"/>
  <c r="Z459" i="4"/>
  <c r="AD459" i="4" s="1"/>
  <c r="AH459" i="4" s="1"/>
  <c r="Z399" i="4"/>
  <c r="AD399" i="4" s="1"/>
  <c r="AH399" i="4" s="1"/>
  <c r="Z211" i="4"/>
  <c r="AD211" i="4" s="1"/>
  <c r="AH211" i="4" s="1"/>
  <c r="Z33" i="4"/>
  <c r="Z370" i="4"/>
  <c r="AD370" i="4" s="1"/>
  <c r="AH370" i="4" s="1"/>
  <c r="Z352" i="4"/>
  <c r="AD352" i="4" s="1"/>
  <c r="AH352" i="4" s="1"/>
  <c r="Z558" i="4"/>
  <c r="Z567" i="4"/>
  <c r="Z295" i="4"/>
  <c r="AD295" i="4" s="1"/>
  <c r="AH295" i="4" s="1"/>
  <c r="Z364" i="4"/>
  <c r="AD364" i="4" s="1"/>
  <c r="AH364" i="4" s="1"/>
  <c r="Z273" i="4"/>
  <c r="AD273" i="4" s="1"/>
  <c r="AH273" i="4" s="1"/>
  <c r="Z112" i="4"/>
  <c r="Z280" i="4"/>
  <c r="AD280" i="4" s="1"/>
  <c r="AH280" i="4" s="1"/>
  <c r="Z199" i="4"/>
  <c r="AD199" i="4" s="1"/>
  <c r="AH199" i="4" s="1"/>
  <c r="Z123" i="4"/>
  <c r="AD123" i="4" s="1"/>
  <c r="AH123" i="4" s="1"/>
  <c r="Z195" i="4"/>
  <c r="AD195" i="4" s="1"/>
  <c r="AH195" i="4" s="1"/>
  <c r="Z581" i="4"/>
  <c r="Z445" i="4"/>
  <c r="Z64" i="4"/>
  <c r="AD64" i="4" s="1"/>
  <c r="AH64" i="4" s="1"/>
  <c r="Z371" i="4"/>
  <c r="AD371" i="4" s="1"/>
  <c r="AH371" i="4" s="1"/>
  <c r="Z524" i="4"/>
  <c r="Z425" i="4"/>
  <c r="AD425" i="4" s="1"/>
  <c r="AH425" i="4" s="1"/>
  <c r="Z38" i="4"/>
  <c r="AD38" i="4" s="1"/>
  <c r="AH38" i="4" s="1"/>
  <c r="Z466" i="4"/>
  <c r="AD466" i="4" s="1"/>
  <c r="AH466" i="4" s="1"/>
  <c r="Z557" i="4"/>
  <c r="Z179" i="4"/>
  <c r="AD179" i="4" s="1"/>
  <c r="AH179" i="4" s="1"/>
  <c r="Z613" i="4"/>
  <c r="Z350" i="4"/>
  <c r="AD350" i="4" s="1"/>
  <c r="AH350" i="4" s="1"/>
  <c r="Z318" i="4"/>
  <c r="AD318" i="4" s="1"/>
  <c r="AH318" i="4" s="1"/>
  <c r="Z196" i="4"/>
  <c r="AD196" i="4" s="1"/>
  <c r="AH196" i="4" s="1"/>
  <c r="Z579" i="4"/>
  <c r="Z248" i="4"/>
  <c r="AD248" i="4" s="1"/>
  <c r="AH248" i="4" s="1"/>
  <c r="Z68" i="4"/>
  <c r="AD68" i="4" s="1"/>
  <c r="AH68" i="4" s="1"/>
  <c r="Z287" i="4"/>
  <c r="AD287" i="4" s="1"/>
  <c r="AH287" i="4" s="1"/>
  <c r="Z518" i="4"/>
  <c r="Z521" i="4"/>
  <c r="Z402" i="4"/>
  <c r="AD402" i="4" s="1"/>
  <c r="AH402" i="4" s="1"/>
  <c r="Z502" i="4"/>
  <c r="Z522" i="4"/>
  <c r="Z210" i="4"/>
  <c r="AD210" i="4" s="1"/>
  <c r="AH210" i="4" s="1"/>
  <c r="Z313" i="4"/>
  <c r="Z57" i="4"/>
  <c r="AD57" i="4" s="1"/>
  <c r="AH57" i="4" s="1"/>
  <c r="Z404" i="4"/>
  <c r="AD404" i="4" s="1"/>
  <c r="AH404" i="4" s="1"/>
  <c r="Z20" i="4"/>
  <c r="AD20" i="4" s="1"/>
  <c r="AH20" i="4" s="1"/>
  <c r="Z110" i="4"/>
  <c r="Z14" i="4"/>
  <c r="AD14" i="4" s="1"/>
  <c r="AH14" i="4" s="1"/>
  <c r="Z6" i="4"/>
  <c r="AD6" i="4" s="1"/>
  <c r="AH6" i="4" s="1"/>
  <c r="Z427" i="4"/>
  <c r="AD427" i="4" s="1"/>
  <c r="AH427" i="4" s="1"/>
  <c r="Z116" i="4"/>
  <c r="AD116" i="4" s="1"/>
  <c r="AH116" i="4" s="1"/>
  <c r="Z504" i="4"/>
  <c r="Z61" i="4"/>
  <c r="Z432" i="4"/>
  <c r="Z205" i="4"/>
  <c r="AD205" i="4" s="1"/>
  <c r="AH205" i="4" s="1"/>
  <c r="Z71" i="4"/>
  <c r="AD71" i="4" s="1"/>
  <c r="AH71" i="4" s="1"/>
  <c r="Z322" i="4"/>
  <c r="Z141" i="4"/>
  <c r="AD141" i="4" s="1"/>
  <c r="AH141" i="4" s="1"/>
  <c r="Z490" i="4"/>
  <c r="AD490" i="4" s="1"/>
  <c r="AH490" i="4" s="1"/>
  <c r="Z120" i="4"/>
  <c r="AD120" i="4" s="1"/>
  <c r="AH120" i="4" s="1"/>
  <c r="Z515" i="4"/>
  <c r="Z356" i="4"/>
  <c r="AD356" i="4" s="1"/>
  <c r="AH356" i="4" s="1"/>
  <c r="Z168" i="4"/>
  <c r="AD168" i="4" s="1"/>
  <c r="AH168" i="4" s="1"/>
  <c r="Z39" i="4"/>
  <c r="AD39" i="4" s="1"/>
  <c r="AH39" i="4" s="1"/>
  <c r="Z346" i="4"/>
  <c r="AD346" i="4" s="1"/>
  <c r="AH346" i="4" s="1"/>
  <c r="Z487" i="4"/>
  <c r="AD487" i="4" s="1"/>
  <c r="AH487" i="4" s="1"/>
  <c r="Z494" i="4"/>
  <c r="Z398" i="4"/>
  <c r="Z447" i="4"/>
  <c r="Z476" i="4"/>
  <c r="AD476" i="4" s="1"/>
  <c r="AH476" i="4" s="1"/>
  <c r="Z286" i="4"/>
  <c r="AD286" i="4" s="1"/>
  <c r="AH286" i="4" s="1"/>
  <c r="Z516" i="4"/>
  <c r="Z597" i="4"/>
  <c r="Z232" i="4"/>
  <c r="AD232" i="4" s="1"/>
  <c r="AH232" i="4" s="1"/>
  <c r="Z43" i="4"/>
  <c r="AD43" i="4" s="1"/>
  <c r="AH43" i="4" s="1"/>
  <c r="Z326" i="4"/>
  <c r="Z417" i="4"/>
  <c r="AD417" i="4" s="1"/>
  <c r="AH417" i="4" s="1"/>
  <c r="Z53" i="4"/>
  <c r="AD53" i="4" s="1"/>
  <c r="AH53" i="4" s="1"/>
  <c r="Z446" i="4"/>
  <c r="Z438" i="4"/>
  <c r="AD438" i="4" s="1"/>
  <c r="AH438" i="4" s="1"/>
  <c r="Z574" i="4"/>
  <c r="Z18" i="4"/>
  <c r="AD18" i="4" s="1"/>
  <c r="AH18" i="4" s="1"/>
  <c r="Z458" i="4"/>
  <c r="Z619" i="4"/>
  <c r="Z254" i="4"/>
  <c r="AD254" i="4" s="1"/>
  <c r="AH254" i="4" s="1"/>
  <c r="Z576" i="4"/>
  <c r="Z297" i="4"/>
  <c r="AD297" i="4" s="1"/>
  <c r="AH297" i="4" s="1"/>
  <c r="Z519" i="4"/>
  <c r="Z73" i="4"/>
  <c r="AD73" i="4" s="1"/>
  <c r="AH73" i="4" s="1"/>
  <c r="Z477" i="4"/>
  <c r="AD477" i="4" s="1"/>
  <c r="AH477" i="4" s="1"/>
  <c r="Z72" i="4"/>
  <c r="AD72" i="4" s="1"/>
  <c r="AH72" i="4" s="1"/>
  <c r="Z486" i="4"/>
  <c r="AD486" i="4" s="1"/>
  <c r="AH486" i="4" s="1"/>
  <c r="Z489" i="4"/>
  <c r="AD489" i="4" s="1"/>
  <c r="AH489" i="4" s="1"/>
  <c r="Z483" i="4"/>
  <c r="AD483" i="4" s="1"/>
  <c r="AH483" i="4" s="1"/>
  <c r="Z253" i="4"/>
  <c r="Z142" i="4"/>
  <c r="AD142" i="4" s="1"/>
  <c r="AH142" i="4" s="1"/>
  <c r="Z101" i="4"/>
  <c r="Z183" i="4"/>
  <c r="AD183" i="4" s="1"/>
  <c r="AH183" i="4" s="1"/>
  <c r="Z278" i="4"/>
  <c r="AD278" i="4" s="1"/>
  <c r="AH278" i="4" s="1"/>
  <c r="Z127" i="4"/>
  <c r="Z104" i="4"/>
  <c r="AD104" i="4" s="1"/>
  <c r="AH104" i="4" s="1"/>
  <c r="Z228" i="4"/>
  <c r="Z201" i="4"/>
  <c r="AD201" i="4" s="1"/>
  <c r="AH201" i="4" s="1"/>
  <c r="Z270" i="4"/>
  <c r="AD270" i="4" s="1"/>
  <c r="AH270" i="4" s="1"/>
  <c r="Z424" i="4"/>
  <c r="AD424" i="4" s="1"/>
  <c r="AH424" i="4" s="1"/>
  <c r="Z324" i="4"/>
  <c r="AD324" i="4" s="1"/>
  <c r="AH324" i="4" s="1"/>
  <c r="Z410" i="4"/>
  <c r="AD410" i="4" s="1"/>
  <c r="AH410" i="4" s="1"/>
  <c r="Z463" i="4"/>
  <c r="AD463" i="4" s="1"/>
  <c r="AH463" i="4" s="1"/>
  <c r="Z109" i="4"/>
  <c r="AD109" i="4" s="1"/>
  <c r="AH109" i="4" s="1"/>
  <c r="Z433" i="4"/>
  <c r="AD433" i="4" s="1"/>
  <c r="AH433" i="4" s="1"/>
  <c r="Z52" i="4"/>
  <c r="AD52" i="4" s="1"/>
  <c r="AH52" i="4" s="1"/>
  <c r="Z498" i="4"/>
  <c r="AD498" i="4" s="1"/>
  <c r="AH498" i="4" s="1"/>
  <c r="Z144" i="4"/>
  <c r="AD144" i="4" s="1"/>
  <c r="AH144" i="4" s="1"/>
  <c r="Z537" i="4"/>
  <c r="Z382" i="4"/>
  <c r="AD382" i="4" s="1"/>
  <c r="AH382" i="4" s="1"/>
  <c r="Z114" i="4"/>
  <c r="Z21" i="4"/>
  <c r="Z48" i="4"/>
  <c r="AD48" i="4" s="1"/>
  <c r="AH48" i="4" s="1"/>
  <c r="Z361" i="4"/>
  <c r="AD361" i="4" s="1"/>
  <c r="AH361" i="4" s="1"/>
  <c r="Z125" i="4"/>
  <c r="AD125" i="4" s="1"/>
  <c r="AH125" i="4" s="1"/>
  <c r="Z603" i="4"/>
  <c r="Z8" i="4"/>
  <c r="AD8" i="4" s="1"/>
  <c r="AH8" i="4" s="1"/>
  <c r="Z37" i="4"/>
  <c r="AD37" i="4" s="1"/>
  <c r="AH37" i="4" s="1"/>
  <c r="Z354" i="4"/>
  <c r="AD354" i="4" s="1"/>
  <c r="AH354" i="4" s="1"/>
  <c r="Z46" i="4"/>
  <c r="AD46" i="4" s="1"/>
  <c r="AH46" i="4" s="1"/>
  <c r="Z491" i="4"/>
  <c r="AD491" i="4" s="1"/>
  <c r="AH491" i="4" s="1"/>
  <c r="Z69" i="4"/>
  <c r="AD69" i="4" s="1"/>
  <c r="AH69" i="4" s="1"/>
  <c r="AD508" i="4" l="1"/>
  <c r="AH508" i="4" s="1"/>
  <c r="AD537" i="4"/>
  <c r="AH537" i="4" s="1"/>
  <c r="AD446" i="4"/>
  <c r="AH446" i="4" s="1"/>
  <c r="AD607" i="4"/>
  <c r="AH607" i="4" s="1"/>
  <c r="AD170" i="4"/>
  <c r="AH170" i="4" s="1"/>
  <c r="AD563" i="4"/>
  <c r="AH563" i="4" s="1"/>
  <c r="AD617" i="4"/>
  <c r="AH617" i="4" s="1"/>
  <c r="AD575" i="4"/>
  <c r="AH575" i="4" s="1"/>
  <c r="AD527" i="4"/>
  <c r="AH527" i="4" s="1"/>
  <c r="AD552" i="4"/>
  <c r="AH552" i="4" s="1"/>
  <c r="AD445" i="4"/>
  <c r="AH445" i="4" s="1"/>
  <c r="AD604" i="4"/>
  <c r="AH604" i="4" s="1"/>
  <c r="AD569" i="4"/>
  <c r="AH569" i="4" s="1"/>
  <c r="AD595" i="4"/>
  <c r="AH595" i="4" s="1"/>
  <c r="AD194" i="4"/>
  <c r="AH194" i="4" s="1"/>
  <c r="AD110" i="4"/>
  <c r="AH110" i="4" s="1"/>
  <c r="AD608" i="4"/>
  <c r="AH608" i="4" s="1"/>
  <c r="AD585" i="4"/>
  <c r="AH585" i="4" s="1"/>
  <c r="AD611" i="4"/>
  <c r="AH611" i="4" s="1"/>
  <c r="AD507" i="4"/>
  <c r="AH507" i="4" s="1"/>
  <c r="AD510" i="4"/>
  <c r="AH510" i="4" s="1"/>
  <c r="AD555" i="4"/>
  <c r="AH555" i="4" s="1"/>
  <c r="AD160" i="4"/>
  <c r="AH160" i="4" s="1"/>
  <c r="AD602" i="4"/>
  <c r="AH602" i="4" s="1"/>
  <c r="AD513" i="4"/>
  <c r="AH513" i="4" s="1"/>
  <c r="AD614" i="4"/>
  <c r="AH614" i="4" s="1"/>
  <c r="AD568" i="4"/>
  <c r="AH568" i="4" s="1"/>
  <c r="AD587" i="4"/>
  <c r="AH587" i="4" s="1"/>
  <c r="AD574" i="4"/>
  <c r="AH574" i="4" s="1"/>
  <c r="AD572" i="4"/>
  <c r="AH572" i="4" s="1"/>
  <c r="AD189" i="4"/>
  <c r="AH189" i="4" s="1"/>
  <c r="AD616" i="4"/>
  <c r="AH616" i="4" s="1"/>
  <c r="AD615" i="4"/>
  <c r="AH615" i="4" s="1"/>
  <c r="AD534" i="4"/>
  <c r="AH534" i="4" s="1"/>
  <c r="AD515" i="4"/>
  <c r="AH515" i="4" s="1"/>
  <c r="AD613" i="4"/>
  <c r="AH613" i="4" s="1"/>
  <c r="AD164" i="4"/>
  <c r="AH164" i="4" s="1"/>
  <c r="AD266" i="4"/>
  <c r="AH266" i="4" s="1"/>
  <c r="AD589" i="4"/>
  <c r="AH589" i="4" s="1"/>
  <c r="AD598" i="4"/>
  <c r="AH598" i="4" s="1"/>
  <c r="AD545" i="4"/>
  <c r="AH545" i="4" s="1"/>
  <c r="AD565" i="4"/>
  <c r="AH565" i="4" s="1"/>
  <c r="AD554" i="4"/>
  <c r="AH554" i="4" s="1"/>
  <c r="AD152" i="4"/>
  <c r="AH152" i="4" s="1"/>
  <c r="AD536" i="4"/>
  <c r="AH536" i="4" s="1"/>
  <c r="AD583" i="4"/>
  <c r="AH583" i="4" s="1"/>
  <c r="AD36" i="4"/>
  <c r="AH36" i="4" s="1"/>
  <c r="AD494" i="4"/>
  <c r="AH494" i="4" s="1"/>
  <c r="AD418" i="4"/>
  <c r="AH418" i="4" s="1"/>
  <c r="AD562" i="4"/>
  <c r="AH562" i="4" s="1"/>
  <c r="AD564" i="4"/>
  <c r="AH564" i="4" s="1"/>
  <c r="AD601" i="4"/>
  <c r="AH601" i="4" s="1"/>
  <c r="AD503" i="4"/>
  <c r="AH503" i="4" s="1"/>
  <c r="AD531" i="4"/>
  <c r="AH531" i="4" s="1"/>
  <c r="AD113" i="4"/>
  <c r="AH113" i="4" s="1"/>
  <c r="AD526" i="4"/>
  <c r="AH526" i="4" s="1"/>
  <c r="AD326" i="4"/>
  <c r="AH326" i="4" s="1"/>
  <c r="AD543" i="4"/>
  <c r="AH543" i="4" s="1"/>
  <c r="AD539" i="4"/>
  <c r="AH539" i="4" s="1"/>
  <c r="AD588" i="4"/>
  <c r="AH588" i="4" s="1"/>
  <c r="AD586" i="4"/>
  <c r="AH586" i="4" s="1"/>
  <c r="AD114" i="4"/>
  <c r="AH114" i="4" s="1"/>
  <c r="AD358" i="4"/>
  <c r="AH358" i="4" s="1"/>
  <c r="AD546" i="4"/>
  <c r="AH546" i="4" s="1"/>
  <c r="AD525" i="4"/>
  <c r="AH525" i="4" s="1"/>
  <c r="AD112" i="4"/>
  <c r="AH112" i="4" s="1"/>
  <c r="AD313" i="4"/>
  <c r="AH313" i="4" s="1"/>
  <c r="AD557" i="4"/>
  <c r="AH557" i="4" s="1"/>
  <c r="AD136" i="4"/>
  <c r="AH136" i="4" s="1"/>
  <c r="AD355" i="4"/>
  <c r="AH355" i="4" s="1"/>
  <c r="AD509" i="4"/>
  <c r="AH509" i="4" s="1"/>
  <c r="AD578" i="4"/>
  <c r="AH578" i="4" s="1"/>
  <c r="AD560" i="4"/>
  <c r="AH560" i="4" s="1"/>
  <c r="AD542" i="4"/>
  <c r="AH542" i="4" s="1"/>
  <c r="AD619" i="4"/>
  <c r="AH619" i="4" s="1"/>
  <c r="AD538" i="4"/>
  <c r="AH538" i="4" s="1"/>
  <c r="AD239" i="4"/>
  <c r="AH239" i="4" s="1"/>
  <c r="AD570" i="4"/>
  <c r="AH570" i="4" s="1"/>
  <c r="AD253" i="4"/>
  <c r="AH253" i="4" s="1"/>
  <c r="AD594" i="4"/>
  <c r="AH594" i="4" s="1"/>
  <c r="AD512" i="4"/>
  <c r="AH512" i="4" s="1"/>
  <c r="AD600" i="4"/>
  <c r="AH600" i="4" s="1"/>
  <c r="AD567" i="4"/>
  <c r="AH567" i="4" s="1"/>
  <c r="AD549" i="4"/>
  <c r="AH549" i="4" s="1"/>
  <c r="AD23" i="4"/>
  <c r="AH23" i="4" s="1"/>
  <c r="AD596" i="4"/>
  <c r="AH596" i="4" s="1"/>
  <c r="AD553" i="4"/>
  <c r="AH553" i="4" s="1"/>
  <c r="AD606" i="4"/>
  <c r="AH606" i="4" s="1"/>
  <c r="AD592" i="4"/>
  <c r="AH592" i="4" s="1"/>
  <c r="AD535" i="4"/>
  <c r="AH535" i="4" s="1"/>
  <c r="AD540" i="4"/>
  <c r="AH540" i="4" s="1"/>
  <c r="AD505" i="4"/>
  <c r="AH505" i="4" s="1"/>
  <c r="AD458" i="4"/>
  <c r="AH458" i="4" s="1"/>
  <c r="AD520" i="4"/>
  <c r="AH520" i="4" s="1"/>
  <c r="AD582" i="4"/>
  <c r="AH582" i="4" s="1"/>
  <c r="AD580" i="4"/>
  <c r="AH580" i="4" s="1"/>
  <c r="AD517" i="4"/>
  <c r="AH517" i="4" s="1"/>
  <c r="AD528" i="4"/>
  <c r="AH528" i="4" s="1"/>
  <c r="AD620" i="4"/>
  <c r="AH620" i="4" s="1"/>
  <c r="AD127" i="4"/>
  <c r="AH127" i="4" s="1"/>
  <c r="AD573" i="4"/>
  <c r="AH573" i="4" s="1"/>
  <c r="AD267" i="4"/>
  <c r="AH267" i="4" s="1"/>
  <c r="AD532" i="4"/>
  <c r="AH532" i="4" s="1"/>
  <c r="AD299" i="4"/>
  <c r="AH299" i="4" s="1"/>
  <c r="AD603" i="4"/>
  <c r="AH603" i="4" s="1"/>
  <c r="AD499" i="4"/>
  <c r="AH499" i="4" s="1"/>
  <c r="AD500" i="4"/>
  <c r="AH500" i="4" s="1"/>
  <c r="AD591" i="4"/>
  <c r="AH591" i="4" s="1"/>
  <c r="AD511" i="4"/>
  <c r="AH511" i="4" s="1"/>
  <c r="AD157" i="4"/>
  <c r="AH157" i="4" s="1"/>
  <c r="AD398" i="4"/>
  <c r="AH398" i="4" s="1"/>
  <c r="AD548" i="4"/>
  <c r="AH548" i="4" s="1"/>
  <c r="AD590" i="4"/>
  <c r="AH590" i="4" s="1"/>
  <c r="AD506" i="4"/>
  <c r="AH506" i="4" s="1"/>
  <c r="AD609" i="4"/>
  <c r="AH609" i="4" s="1"/>
  <c r="AD605" i="4"/>
  <c r="AH605" i="4" s="1"/>
  <c r="AD551" i="4"/>
  <c r="AH551" i="4" s="1"/>
  <c r="AD610" i="4"/>
  <c r="AH610" i="4" s="1"/>
  <c r="AD101" i="4"/>
  <c r="AH101" i="4" s="1"/>
  <c r="AD579" i="4"/>
  <c r="AH579" i="4" s="1"/>
  <c r="AD341" i="4"/>
  <c r="AH341" i="4" s="1"/>
  <c r="AD298" i="4"/>
  <c r="AH298" i="4" s="1"/>
  <c r="AD541" i="4"/>
  <c r="AH541" i="4" s="1"/>
  <c r="AD597" i="4"/>
  <c r="AH597" i="4" s="1"/>
  <c r="AD322" i="4"/>
  <c r="AH322" i="4" s="1"/>
  <c r="AD522" i="4"/>
  <c r="AH522" i="4" s="1"/>
  <c r="AD577" i="4"/>
  <c r="AH577" i="4" s="1"/>
  <c r="AD519" i="4"/>
  <c r="AH519" i="4" s="1"/>
  <c r="AD559" i="4"/>
  <c r="AH559" i="4" s="1"/>
  <c r="AD524" i="4"/>
  <c r="AH524" i="4" s="1"/>
  <c r="AD550" i="4"/>
  <c r="AH550" i="4" s="1"/>
  <c r="AD547" i="4"/>
  <c r="AH547" i="4" s="1"/>
  <c r="AD228" i="4"/>
  <c r="AH228" i="4" s="1"/>
  <c r="AD576" i="4"/>
  <c r="AH576" i="4" s="1"/>
  <c r="AD432" i="4"/>
  <c r="AH432" i="4" s="1"/>
  <c r="AD521" i="4"/>
  <c r="AH521" i="4" s="1"/>
  <c r="AD33" i="4"/>
  <c r="AH33" i="4" s="1"/>
  <c r="AD428" i="4"/>
  <c r="AH428" i="4" s="1"/>
  <c r="AD118" i="4"/>
  <c r="AH118" i="4" s="1"/>
  <c r="AD530" i="4"/>
  <c r="AH530" i="4" s="1"/>
  <c r="AD224" i="4"/>
  <c r="AH224" i="4" s="1"/>
  <c r="AD523" i="4"/>
  <c r="AH523" i="4" s="1"/>
  <c r="AD593" i="4"/>
  <c r="AH593" i="4" s="1"/>
  <c r="AD501" i="4"/>
  <c r="AH501" i="4" s="1"/>
  <c r="AD544" i="4"/>
  <c r="AH544" i="4" s="1"/>
  <c r="AD529" i="4"/>
  <c r="AH529" i="4" s="1"/>
  <c r="AD612" i="4"/>
  <c r="AH612" i="4" s="1"/>
  <c r="AD556" i="4"/>
  <c r="AH556" i="4" s="1"/>
  <c r="AD561" i="4"/>
  <c r="AH561" i="4" s="1"/>
  <c r="AD504" i="4"/>
  <c r="AH504" i="4" s="1"/>
  <c r="AD581" i="4"/>
  <c r="AH581" i="4" s="1"/>
  <c r="AD584" i="4"/>
  <c r="AH584" i="4" s="1"/>
  <c r="AD533" i="4"/>
  <c r="AH533" i="4" s="1"/>
  <c r="AD558" i="4"/>
  <c r="AH558" i="4" s="1"/>
  <c r="AD516" i="4"/>
  <c r="AH516" i="4" s="1"/>
  <c r="AD502" i="4"/>
  <c r="AH502" i="4" s="1"/>
  <c r="AD21" i="4"/>
  <c r="AH21" i="4" s="1"/>
  <c r="AD447" i="4"/>
  <c r="AH447" i="4" s="1"/>
  <c r="AD61" i="4"/>
  <c r="AH61" i="4" s="1"/>
  <c r="AD518" i="4"/>
  <c r="AH518" i="4" s="1"/>
  <c r="AD249" i="4"/>
  <c r="AH249" i="4" s="1"/>
  <c r="AD460" i="4"/>
  <c r="AH460" i="4" s="1"/>
  <c r="AD329" i="4"/>
  <c r="AH329" i="4" s="1"/>
  <c r="AD42" i="4"/>
  <c r="AH42" i="4" s="1"/>
  <c r="AD571" i="4"/>
  <c r="AH571" i="4" s="1"/>
  <c r="AD566" i="4"/>
  <c r="AH566" i="4" s="1"/>
  <c r="AD618" i="4"/>
  <c r="AH618" i="4" s="1"/>
  <c r="AD514" i="4"/>
  <c r="AH514" i="4" s="1"/>
  <c r="AD599" i="4"/>
  <c r="AH599" i="4" s="1"/>
  <c r="AD251" i="4"/>
  <c r="AH251" i="4" s="1"/>
  <c r="AH627" i="4" l="1"/>
  <c r="AH629" i="4" l="1"/>
  <c r="AH633" i="4"/>
</calcChain>
</file>

<file path=xl/sharedStrings.xml><?xml version="1.0" encoding="utf-8"?>
<sst xmlns="http://schemas.openxmlformats.org/spreadsheetml/2006/main" count="4972" uniqueCount="2049">
  <si>
    <t>Расход</t>
  </si>
  <si>
    <t>октябрь</t>
  </si>
  <si>
    <t>ноябрь</t>
  </si>
  <si>
    <t>декабрь</t>
  </si>
  <si>
    <t>Кв. 1</t>
  </si>
  <si>
    <t>Кв. 10</t>
  </si>
  <si>
    <t>Кв. 11</t>
  </si>
  <si>
    <t>Кв. 12</t>
  </si>
  <si>
    <t>Кв. 13</t>
  </si>
  <si>
    <t>Кв. 14</t>
  </si>
  <si>
    <t>Кв. 15</t>
  </si>
  <si>
    <t>Кв. 16</t>
  </si>
  <si>
    <t>Кв. 17</t>
  </si>
  <si>
    <t>Кв. 18</t>
  </si>
  <si>
    <t>Кв. 19</t>
  </si>
  <si>
    <t>Кв. 2</t>
  </si>
  <si>
    <t>Кв. 20</t>
  </si>
  <si>
    <t>Кв. 21</t>
  </si>
  <si>
    <t>Кв. 3</t>
  </si>
  <si>
    <t>Кв. 4</t>
  </si>
  <si>
    <t>Кв. 5</t>
  </si>
  <si>
    <t>Кв. 6</t>
  </si>
  <si>
    <t>Кв. 7</t>
  </si>
  <si>
    <t>Кв. 8</t>
  </si>
  <si>
    <t>Кв. 9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</si>
  <si>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</si>
  <si>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</si>
  <si>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</si>
  <si>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</si>
  <si>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</si>
  <si>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</si>
  <si>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</si>
  <si>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</si>
  <si>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</si>
  <si>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Объект</t>
  </si>
  <si>
    <t>Тариф</t>
  </si>
  <si>
    <t>ЗАТРАТЫ, РУБ (из актов РСО, включая потери)</t>
  </si>
  <si>
    <t>РАСХОД, Гкал</t>
  </si>
  <si>
    <t>НАЧИСЛЕННЫЙ ПОДОГРЕВ, РУБ. (из 1С, включая все корректировки в этом месяце)</t>
  </si>
  <si>
    <t>НАЧИСЛЕННЫЙ ПОДОГРЕВ, Гкал.</t>
  </si>
  <si>
    <t>Объем на отопление факт, Гкал</t>
  </si>
  <si>
    <t>Объем начислений по ИПУ, Гкал</t>
  </si>
  <si>
    <t>Объем на ОДПУ, Гкал</t>
  </si>
  <si>
    <t xml:space="preserve">3=2/1 </t>
  </si>
  <si>
    <t xml:space="preserve">5=4/1 </t>
  </si>
  <si>
    <t>6=3-5</t>
  </si>
  <si>
    <t>8=6-7</t>
  </si>
  <si>
    <t>Пропорция</t>
  </si>
  <si>
    <t>Собственник</t>
  </si>
  <si>
    <t>Все Помещение</t>
  </si>
  <si>
    <t>Дата начала действия</t>
  </si>
  <si>
    <t>Дата окончания</t>
  </si>
  <si>
    <t>Площадь общая</t>
  </si>
  <si>
    <t>Кол-во дней всего</t>
  </si>
  <si>
    <t>дней в январе</t>
  </si>
  <si>
    <t>дней в феврале</t>
  </si>
  <si>
    <t>дней в марте</t>
  </si>
  <si>
    <t>дней в апреле</t>
  </si>
  <si>
    <t>Площадь в январе</t>
  </si>
  <si>
    <t>площадь в феврале</t>
  </si>
  <si>
    <t>площадь в марте</t>
  </si>
  <si>
    <t>площадь в апреле</t>
  </si>
  <si>
    <t xml:space="preserve"> январь</t>
  </si>
  <si>
    <t xml:space="preserve"> февраль</t>
  </si>
  <si>
    <t xml:space="preserve"> март</t>
  </si>
  <si>
    <t xml:space="preserve"> апрель</t>
  </si>
  <si>
    <t>ОДН</t>
  </si>
  <si>
    <t>Итого</t>
  </si>
  <si>
    <t>Итого в рублях</t>
  </si>
  <si>
    <t>Кв. 22</t>
  </si>
  <si>
    <t>Кв. 23</t>
  </si>
  <si>
    <t>Кв. 24</t>
  </si>
  <si>
    <t>Кв. 25</t>
  </si>
  <si>
    <t>Кв. 26</t>
  </si>
  <si>
    <t>Кв. 27</t>
  </si>
  <si>
    <t>Кв. 28</t>
  </si>
  <si>
    <t>Кв. 29</t>
  </si>
  <si>
    <t>Кв. 30</t>
  </si>
  <si>
    <t>Кв. 31</t>
  </si>
  <si>
    <t>Кв. 32</t>
  </si>
  <si>
    <t>Кв. 33</t>
  </si>
  <si>
    <t>Кв. 34</t>
  </si>
  <si>
    <t>Кв. 35</t>
  </si>
  <si>
    <t>Кв. 36</t>
  </si>
  <si>
    <t>Кв. 37</t>
  </si>
  <si>
    <t>Кв. 38</t>
  </si>
  <si>
    <t>Кв. 39</t>
  </si>
  <si>
    <t>Кв. 40</t>
  </si>
  <si>
    <t>Кв. 41</t>
  </si>
  <si>
    <t>Кв. 42</t>
  </si>
  <si>
    <t>Кв. 43</t>
  </si>
  <si>
    <t>Кв. 44</t>
  </si>
  <si>
    <t>Кв. 45</t>
  </si>
  <si>
    <t>Кв. 46</t>
  </si>
  <si>
    <t>Кв. 47</t>
  </si>
  <si>
    <t>Кв. 48</t>
  </si>
  <si>
    <t>Кв. 49</t>
  </si>
  <si>
    <t>Кв. 50</t>
  </si>
  <si>
    <t>Кв. 51</t>
  </si>
  <si>
    <t>Кв. 52</t>
  </si>
  <si>
    <t>Кв. 53</t>
  </si>
  <si>
    <t>Кв. 54</t>
  </si>
  <si>
    <t>Кв. 55</t>
  </si>
  <si>
    <t>Кв. 56</t>
  </si>
  <si>
    <t>Кв. 57</t>
  </si>
  <si>
    <t>Кв. 58</t>
  </si>
  <si>
    <t>Кв. 59</t>
  </si>
  <si>
    <t>Кв. 60</t>
  </si>
  <si>
    <t>Кв. 61</t>
  </si>
  <si>
    <t>Кв. 62</t>
  </si>
  <si>
    <t>Кв. 63</t>
  </si>
  <si>
    <t>Кв. 64</t>
  </si>
  <si>
    <t>Кв. 65</t>
  </si>
  <si>
    <t>Кв. 66</t>
  </si>
  <si>
    <t>Кв. 67</t>
  </si>
  <si>
    <t>Кв. 68</t>
  </si>
  <si>
    <t>Кв. 69</t>
  </si>
  <si>
    <t>Кв. 70</t>
  </si>
  <si>
    <t>Кв. 71</t>
  </si>
  <si>
    <t>Кв. 72</t>
  </si>
  <si>
    <t>Кв. 73</t>
  </si>
  <si>
    <t>Кв. 74</t>
  </si>
  <si>
    <t>Кв. 75</t>
  </si>
  <si>
    <t>Кв. 76</t>
  </si>
  <si>
    <t>Кв. 77</t>
  </si>
  <si>
    <t>Кв. 78</t>
  </si>
  <si>
    <t>Кв. 79</t>
  </si>
  <si>
    <t>Кв. 80</t>
  </si>
  <si>
    <t>Кв. 81</t>
  </si>
  <si>
    <t>Кв. 82</t>
  </si>
  <si>
    <t>Кв. 83</t>
  </si>
  <si>
    <t>Кв. 84</t>
  </si>
  <si>
    <t>Кв. 85</t>
  </si>
  <si>
    <t>Кв. 86</t>
  </si>
  <si>
    <t>Кв. 87</t>
  </si>
  <si>
    <t>Кв. 88</t>
  </si>
  <si>
    <t>Кв. 89</t>
  </si>
  <si>
    <t>Кв. 90</t>
  </si>
  <si>
    <t>Кл. №1</t>
  </si>
  <si>
    <t>Кл. №10</t>
  </si>
  <si>
    <t>Кл. №11</t>
  </si>
  <si>
    <t>Кл. №12</t>
  </si>
  <si>
    <t>Кл. №13</t>
  </si>
  <si>
    <t>Кл. №14</t>
  </si>
  <si>
    <t>Кл. №15</t>
  </si>
  <si>
    <t>Кл. №16</t>
  </si>
  <si>
    <t>Кл. №17</t>
  </si>
  <si>
    <t>Кл. №18</t>
  </si>
  <si>
    <t>Кл. №19</t>
  </si>
  <si>
    <t>Кл. №2</t>
  </si>
  <si>
    <t>Кл. №20</t>
  </si>
  <si>
    <t>Кл. №21</t>
  </si>
  <si>
    <t>Кл. №22</t>
  </si>
  <si>
    <t>Кл. №23</t>
  </si>
  <si>
    <t>Кл. №24</t>
  </si>
  <si>
    <t>Кл. №3</t>
  </si>
  <si>
    <t>Кл. №4</t>
  </si>
  <si>
    <t>Кл. №5</t>
  </si>
  <si>
    <t>Кл. №6</t>
  </si>
  <si>
    <t>Кл. №7</t>
  </si>
  <si>
    <t>Кл. №8</t>
  </si>
  <si>
    <t>Кл. №9</t>
  </si>
  <si>
    <t>Оф. 1</t>
  </si>
  <si>
    <t>Оф. 2</t>
  </si>
  <si>
    <t>Оф. 3</t>
  </si>
  <si>
    <t>Скандинавский</t>
  </si>
  <si>
    <t>141031, Московская обл, Мытищи г, Бородино д, М.Бородинская ул, дом № 1, корпус 1</t>
  </si>
  <si>
    <t>141031, Московская обл, Мытищи г, Бородино д, М.Бородинская, дом № 1, корпус 2</t>
  </si>
  <si>
    <t>141031, Московская обл, Мытищи г, Бородино д., М. Бородинская, дом № 1, корпус 3</t>
  </si>
  <si>
    <t>141031, Московская обл, Мытищи г, Бородино д, М.Бородинская ул, дом № 1, корпус 4</t>
  </si>
  <si>
    <t>Квартира</t>
  </si>
  <si>
    <t>Офис</t>
  </si>
  <si>
    <t>нет</t>
  </si>
  <si>
    <t>средний на 1 м2 на 1 день</t>
  </si>
  <si>
    <t>л/с №0000000115051</t>
  </si>
  <si>
    <t>л/с №0000000112675</t>
  </si>
  <si>
    <t>л/с №0000000118912</t>
  </si>
  <si>
    <t>л/с №0000000115963</t>
  </si>
  <si>
    <t>л/с №0000000112759</t>
  </si>
  <si>
    <t>л/с №0000000114200</t>
  </si>
  <si>
    <t>л/с №0000000116399</t>
  </si>
  <si>
    <t>л/с №0000000121163</t>
  </si>
  <si>
    <t>л/с №0000000115255</t>
  </si>
  <si>
    <t>л/с №0000000112555</t>
  </si>
  <si>
    <t>л/с №0000000112400</t>
  </si>
  <si>
    <t>л/с №0000000114205</t>
  </si>
  <si>
    <t>л/с №0000000120475</t>
  </si>
  <si>
    <t>л/с №0000000116406</t>
  </si>
  <si>
    <t>л/с №0000000112823</t>
  </si>
  <si>
    <t>л/с №0000000123248</t>
  </si>
  <si>
    <t>л/с №0000000112888</t>
  </si>
  <si>
    <t>л/с №0000000112657</t>
  </si>
  <si>
    <t>л/с №0000000123788</t>
  </si>
  <si>
    <t>л/с №0000000115201</t>
  </si>
  <si>
    <t>л/с №0000000128385</t>
  </si>
  <si>
    <t>л/с №0000000121852</t>
  </si>
  <si>
    <t>л/с №0000000120983</t>
  </si>
  <si>
    <t>л/с №0000000115254</t>
  </si>
  <si>
    <t>л/с №0000000118879</t>
  </si>
  <si>
    <t>л/с №0000000115025</t>
  </si>
  <si>
    <t>л/с №0000000112748</t>
  </si>
  <si>
    <t>л/с №0000000114187</t>
  </si>
  <si>
    <t>л/с №0000000116344</t>
  </si>
  <si>
    <t>л/с №0000000118891</t>
  </si>
  <si>
    <t>л/с №0000000112740</t>
  </si>
  <si>
    <t>л/с №0000000118587</t>
  </si>
  <si>
    <t>л/с №0000000119082</t>
  </si>
  <si>
    <t>л/с №0000000117011</t>
  </si>
  <si>
    <t>л/с №0000000118576</t>
  </si>
  <si>
    <t>л/с №0000000118802</t>
  </si>
  <si>
    <t>л/с №0000000114199</t>
  </si>
  <si>
    <t>л/с №0000000120732</t>
  </si>
  <si>
    <t>л/с №0000000112676</t>
  </si>
  <si>
    <t>л/с №0000000128535</t>
  </si>
  <si>
    <t>л/с №0000000123396</t>
  </si>
  <si>
    <t>л/с №0000000112398</t>
  </si>
  <si>
    <t>л/с №0000000112133</t>
  </si>
  <si>
    <t>л/с №0000000116203</t>
  </si>
  <si>
    <t>л/с №0000000121763</t>
  </si>
  <si>
    <t>л/с №0000000113643</t>
  </si>
  <si>
    <t>л/с №0000000118809</t>
  </si>
  <si>
    <t>л/с №0000000112837</t>
  </si>
  <si>
    <t>л/с №0000000112647</t>
  </si>
  <si>
    <t>л/с №0000000123011</t>
  </si>
  <si>
    <t>л/с №0000000116363</t>
  </si>
  <si>
    <t>л/с №0000000125469</t>
  </si>
  <si>
    <t>л/с №0000000113640</t>
  </si>
  <si>
    <t>л/с №0000000113655</t>
  </si>
  <si>
    <t>л/с №0000000112891</t>
  </si>
  <si>
    <t>л/с №0000000112407</t>
  </si>
  <si>
    <t>л/с №0000000113751</t>
  </si>
  <si>
    <t>л/с №0000000112677</t>
  </si>
  <si>
    <t>л/с №0000000112167</t>
  </si>
  <si>
    <t>л/с №0000000112738</t>
  </si>
  <si>
    <t>л/с №0000000112335</t>
  </si>
  <si>
    <t>л/с №0000000116369</t>
  </si>
  <si>
    <t>л/с №0000000112640</t>
  </si>
  <si>
    <t>л/с №0000000125198</t>
  </si>
  <si>
    <t>л/с №0000000117018</t>
  </si>
  <si>
    <t>л/с №0000000112409</t>
  </si>
  <si>
    <t>л/с №0000000118524</t>
  </si>
  <si>
    <t>л/с №0000000113737</t>
  </si>
  <si>
    <t>л/с №0000000112684</t>
  </si>
  <si>
    <t>л/с №0000000130539</t>
  </si>
  <si>
    <t>л/с №0000000113760</t>
  </si>
  <si>
    <t>л/с №0000000112247</t>
  </si>
  <si>
    <t>л/с №0000000115234</t>
  </si>
  <si>
    <t>л/с №0000000115211</t>
  </si>
  <si>
    <t>л/с №0000000121626</t>
  </si>
  <si>
    <t>л/с №0000000112561</t>
  </si>
  <si>
    <t>л/с №0000000115279</t>
  </si>
  <si>
    <t>л/с №0000000112774</t>
  </si>
  <si>
    <t>л/с №0000000112129</t>
  </si>
  <si>
    <t>л/с №0000000112245</t>
  </si>
  <si>
    <t>л/с №0000000112672</t>
  </si>
  <si>
    <t>л/с №0000000129803</t>
  </si>
  <si>
    <t>л/с №0000000112668</t>
  </si>
  <si>
    <t>л/с №0000000118443</t>
  </si>
  <si>
    <t>л/с №0000000115212</t>
  </si>
  <si>
    <t>л/с №0000000112707</t>
  </si>
  <si>
    <t>л/с №0000000112810</t>
  </si>
  <si>
    <t>л/с №0000000118940</t>
  </si>
  <si>
    <t>л/с №0000000112704</t>
  </si>
  <si>
    <t>л/с №0000000112635</t>
  </si>
  <si>
    <t>л/с №0000000114851</t>
  </si>
  <si>
    <t>л/с №0000000112889</t>
  </si>
  <si>
    <t>л/с №0000000112739</t>
  </si>
  <si>
    <t>л/с №0000000115319</t>
  </si>
  <si>
    <t>л/с №0000000113603</t>
  </si>
  <si>
    <t>л/с №0000000118518</t>
  </si>
  <si>
    <t>л/с №0000000112787</t>
  </si>
  <si>
    <t>л/с №0000000116076</t>
  </si>
  <si>
    <t>л/с №0000000112768</t>
  </si>
  <si>
    <t>л/с №0000000125272</t>
  </si>
  <si>
    <t>л/с №0000000112742</t>
  </si>
  <si>
    <t>л/с №0000000114956</t>
  </si>
  <si>
    <t>л/с №0000000115269</t>
  </si>
  <si>
    <t>л/с №0000000121641</t>
  </si>
  <si>
    <t>л/с №0000000123596</t>
  </si>
  <si>
    <t>л/с №0000000126034</t>
  </si>
  <si>
    <t>л/с №0000000115862</t>
  </si>
  <si>
    <t>л/с №0000000112143</t>
  </si>
  <si>
    <t>л/с №0000000116408</t>
  </si>
  <si>
    <t>л/с №0000000123726</t>
  </si>
  <si>
    <t>л/с №0000000116274</t>
  </si>
  <si>
    <t>л/с №0000000112843</t>
  </si>
  <si>
    <t>л/с №0000000112128</t>
  </si>
  <si>
    <t>л/с №0000000115299</t>
  </si>
  <si>
    <t>л/с №0000000121265</t>
  </si>
  <si>
    <t>л/с №0000000115241</t>
  </si>
  <si>
    <t>л/с №0000000115914</t>
  </si>
  <si>
    <t>л/с №0000000112613</t>
  </si>
  <si>
    <t>л/с №0000000116272</t>
  </si>
  <si>
    <t>л/с №0000000112887</t>
  </si>
  <si>
    <t>л/с №0000000129122</t>
  </si>
  <si>
    <t>л/с №0000000120454</t>
  </si>
  <si>
    <t>л/с №0000000118964</t>
  </si>
  <si>
    <t>л/с №0000000112720</t>
  </si>
  <si>
    <t>л/с №0000000112737</t>
  </si>
  <si>
    <t>л/с №0000000123465</t>
  </si>
  <si>
    <t>л/с №0000000118467</t>
  </si>
  <si>
    <t>л/с №0000000118442</t>
  </si>
  <si>
    <t>л/с №0000000113644</t>
  </si>
  <si>
    <t>л/с №0000000112642</t>
  </si>
  <si>
    <t>л/с №0000000112408</t>
  </si>
  <si>
    <t>л/с №0000000113665</t>
  </si>
  <si>
    <t>л/с №0000000115200</t>
  </si>
  <si>
    <t>л/с №0000000123111</t>
  </si>
  <si>
    <t>л/с №0000000112251</t>
  </si>
  <si>
    <t>л/с №0000000112734</t>
  </si>
  <si>
    <t>л/с №0000000123683</t>
  </si>
  <si>
    <t>л/с №0000000119266</t>
  </si>
  <si>
    <t>л/с №0000000112709</t>
  </si>
  <si>
    <t>л/с №0000000112705</t>
  </si>
  <si>
    <t>л/с №0000000115053</t>
  </si>
  <si>
    <t>л/с №0000000115294</t>
  </si>
  <si>
    <t>л/с №0000000129057</t>
  </si>
  <si>
    <t>л/с №0000000123319</t>
  </si>
  <si>
    <t>л/с №0000000112241</t>
  </si>
  <si>
    <t>л/с №0000000128373</t>
  </si>
  <si>
    <t>л/с №0000000130474</t>
  </si>
  <si>
    <t>л/с №0000000127568</t>
  </si>
  <si>
    <t>л/с №0000000112159</t>
  </si>
  <si>
    <t>л/с №0000000112922</t>
  </si>
  <si>
    <t>л/с №0000000121212</t>
  </si>
  <si>
    <t>л/с №0000000127466</t>
  </si>
  <si>
    <t>л/с №0000000119107</t>
  </si>
  <si>
    <t>л/с №0000000112254</t>
  </si>
  <si>
    <t>л/с №0000000112820</t>
  </si>
  <si>
    <t>л/с №0000000123025</t>
  </si>
  <si>
    <t>л/с №0000000112767</t>
  </si>
  <si>
    <t>л/с №0000000112829</t>
  </si>
  <si>
    <t>л/с №0000000115233</t>
  </si>
  <si>
    <t>л/с №0000000129334</t>
  </si>
  <si>
    <t>л/с №0000000121803</t>
  </si>
  <si>
    <t>л/с №0000000115310</t>
  </si>
  <si>
    <t>л/с №0000000116356</t>
  </si>
  <si>
    <t>л/с №0000000121705</t>
  </si>
  <si>
    <t>л/с №0000000124863</t>
  </si>
  <si>
    <t>л/с №0000000112662</t>
  </si>
  <si>
    <t>л/с №0000000124781</t>
  </si>
  <si>
    <t>л/с №0000000113762</t>
  </si>
  <si>
    <t>л/с №0000000129650</t>
  </si>
  <si>
    <t>л/с №0000000112830</t>
  </si>
  <si>
    <t>л/с №0000000116055</t>
  </si>
  <si>
    <t>л/с №0000000130429</t>
  </si>
  <si>
    <t>л/с №0000000112821</t>
  </si>
  <si>
    <t>л/с №0000000112822</t>
  </si>
  <si>
    <t>л/с №0000000114852</t>
  </si>
  <si>
    <t>л/с №0000000124913</t>
  </si>
  <si>
    <t>л/с №0000000112141</t>
  </si>
  <si>
    <t>л/с №0000000123717</t>
  </si>
  <si>
    <t>л/с №0000000112645</t>
  </si>
  <si>
    <t>л/с №0000000115295</t>
  </si>
  <si>
    <t>л/с №0000000112716</t>
  </si>
  <si>
    <t>л/с №0000000112783</t>
  </si>
  <si>
    <t>л/с №0000000112663</t>
  </si>
  <si>
    <t>л/с №0000000114864</t>
  </si>
  <si>
    <t>л/с №0000000113602</t>
  </si>
  <si>
    <t>л/с №0000000121725</t>
  </si>
  <si>
    <t>л/с №0000000116403</t>
  </si>
  <si>
    <t>л/с №0000000121795</t>
  </si>
  <si>
    <t>л/с №0000000113743</t>
  </si>
  <si>
    <t>л/с №0000000118935</t>
  </si>
  <si>
    <t>л/с №0000000112917</t>
  </si>
  <si>
    <t>л/с №0000000112749</t>
  </si>
  <si>
    <t>л/с №0000000123064</t>
  </si>
  <si>
    <t>л/с №0000000128574</t>
  </si>
  <si>
    <t>л/с №0000000112711</t>
  </si>
  <si>
    <t>л/с №0000000116349</t>
  </si>
  <si>
    <t>л/с №0000000113764</t>
  </si>
  <si>
    <t>л/с №0000000112636</t>
  </si>
  <si>
    <t>л/с №0000000112395</t>
  </si>
  <si>
    <t>л/с №0000000112098</t>
  </si>
  <si>
    <t>л/с №0000000118843</t>
  </si>
  <si>
    <t>л/с №0000000119310</t>
  </si>
  <si>
    <t>л/с №0000000116169</t>
  </si>
  <si>
    <t>л/с №0000000112258</t>
  </si>
  <si>
    <t>л/с №0000000123624</t>
  </si>
  <si>
    <t>л/с №0000000112383</t>
  </si>
  <si>
    <t>л/с №0000000120447</t>
  </si>
  <si>
    <t>л/с №0000000117015</t>
  </si>
  <si>
    <t>л/с №0000000112168</t>
  </si>
  <si>
    <t>л/с №0000000112778</t>
  </si>
  <si>
    <t>л/с №0000000118950</t>
  </si>
  <si>
    <t>л/с №0000000115276</t>
  </si>
  <si>
    <t>л/с №0000000125734</t>
  </si>
  <si>
    <t>л/с №0000000112743</t>
  </si>
  <si>
    <t>л/с №0000000119954</t>
  </si>
  <si>
    <t>л/с №0000000116279</t>
  </si>
  <si>
    <t>л/с №0000000118826</t>
  </si>
  <si>
    <t>л/с №0000000113693</t>
  </si>
  <si>
    <t>л/с №0000000112386</t>
  </si>
  <si>
    <t>л/с №0000000118569</t>
  </si>
  <si>
    <t>л/с №0000000119078</t>
  </si>
  <si>
    <t>л/с №0000000112574</t>
  </si>
  <si>
    <t>л/с №0000000116096</t>
  </si>
  <si>
    <t>л/с №0000000112733</t>
  </si>
  <si>
    <t>л/с №0000000113763</t>
  </si>
  <si>
    <t>л/с №0000000113745</t>
  </si>
  <si>
    <t>л/с №0000000112673</t>
  </si>
  <si>
    <t>л/с №0000000112552</t>
  </si>
  <si>
    <t>л/с №0000000120457</t>
  </si>
  <si>
    <t>л/с №0000000118801</t>
  </si>
  <si>
    <t>л/с №0000000115899</t>
  </si>
  <si>
    <t>л/с №0000000113657</t>
  </si>
  <si>
    <t>л/с №0000000113656</t>
  </si>
  <si>
    <t>л/с №0000000120289</t>
  </si>
  <si>
    <t>л/с №0000000114186</t>
  </si>
  <si>
    <t>л/с №0000000123113</t>
  </si>
  <si>
    <t>л/с №0000000117200</t>
  </si>
  <si>
    <t>л/с №0000000112259</t>
  </si>
  <si>
    <t>л/с №0000000129178</t>
  </si>
  <si>
    <t>л/с №0000000113598</t>
  </si>
  <si>
    <t>л/с №0000000112688</t>
  </si>
  <si>
    <t>л/с №0000000112799</t>
  </si>
  <si>
    <t>л/с №0000000112813</t>
  </si>
  <si>
    <t>л/с №0000000112257</t>
  </si>
  <si>
    <t>л/с №0000000113595</t>
  </si>
  <si>
    <t>л/с №0000000112391</t>
  </si>
  <si>
    <t>л/с №0000000113601</t>
  </si>
  <si>
    <t>л/с №0000000112384</t>
  </si>
  <si>
    <t>л/с №0000000112722</t>
  </si>
  <si>
    <t>л/с №0000000129990</t>
  </si>
  <si>
    <t>л/с №0000000116276</t>
  </si>
  <si>
    <t>л/с №0000000112318</t>
  </si>
  <si>
    <t>л/с №0000000112682</t>
  </si>
  <si>
    <t>л/с №0000000121755</t>
  </si>
  <si>
    <t>л/с №0000000112780</t>
  </si>
  <si>
    <t>л/с №0000000113740</t>
  </si>
  <si>
    <t>л/с №0000000129445</t>
  </si>
  <si>
    <t>л/с №0000000112358</t>
  </si>
  <si>
    <t>л/с №0000000116067</t>
  </si>
  <si>
    <t>л/с №0000000115274</t>
  </si>
  <si>
    <t>л/с №0000000118407</t>
  </si>
  <si>
    <t>л/с №0000000112797</t>
  </si>
  <si>
    <t>л/с №0000000113691</t>
  </si>
  <si>
    <t>л/с №0000000115864</t>
  </si>
  <si>
    <t>л/с №0000000127489</t>
  </si>
  <si>
    <t>л/с №0000000112918</t>
  </si>
  <si>
    <t>л/с №0000000115221</t>
  </si>
  <si>
    <t>л/с №0000000112698</t>
  </si>
  <si>
    <t>л/с №0000000112525</t>
  </si>
  <si>
    <t>л/с №0000000118811</t>
  </si>
  <si>
    <t>л/с №0000000112671</t>
  </si>
  <si>
    <t>л/с №0000000123551</t>
  </si>
  <si>
    <t>л/с №0000000112772</t>
  </si>
  <si>
    <t>л/с №0000000112825</t>
  </si>
  <si>
    <t>л/с №0000000118952</t>
  </si>
  <si>
    <t>л/с №0000000112389</t>
  </si>
  <si>
    <t>л/с №0000000115296</t>
  </si>
  <si>
    <t>л/с №0000000115855</t>
  </si>
  <si>
    <t>л/с №0000000114863</t>
  </si>
  <si>
    <t>л/с №0000000113739</t>
  </si>
  <si>
    <t>л/с №0000000120461</t>
  </si>
  <si>
    <t>л/с №0000000112568</t>
  </si>
  <si>
    <t>л/с №0000000115309</t>
  </si>
  <si>
    <t>л/с №0000000112667</t>
  </si>
  <si>
    <t>л/с №0000000125311</t>
  </si>
  <si>
    <t>л/с №0000000114959</t>
  </si>
  <si>
    <t>л/с №0000000112670</t>
  </si>
  <si>
    <t>л/с №0000000112678</t>
  </si>
  <si>
    <t>л/с №0000000114197</t>
  </si>
  <si>
    <t>л/с №0000000115933</t>
  </si>
  <si>
    <t>л/с №0000000121478</t>
  </si>
  <si>
    <t>л/с №0000000115856</t>
  </si>
  <si>
    <t>л/с №0000000116371</t>
  </si>
  <si>
    <t>л/с №0000000112658</t>
  </si>
  <si>
    <t>л/с №0000000112638</t>
  </si>
  <si>
    <t>л/с №0000000112388</t>
  </si>
  <si>
    <t>л/с №0000000112566</t>
  </si>
  <si>
    <t>л/с №0000000112246</t>
  </si>
  <si>
    <t>л/с №0000000112718</t>
  </si>
  <si>
    <t>л/с №0000000112553</t>
  </si>
  <si>
    <t>л/с №0000000118819</t>
  </si>
  <si>
    <t>л/с №0000000125366</t>
  </si>
  <si>
    <t>л/с №0000000125298</t>
  </si>
  <si>
    <t>л/с №0000000112666</t>
  </si>
  <si>
    <t>л/с №0000000112687</t>
  </si>
  <si>
    <t>л/с №0000000112871</t>
  </si>
  <si>
    <t>л/с №0000000112746</t>
  </si>
  <si>
    <t>л/с №0000000115215</t>
  </si>
  <si>
    <t>л/с №0000000112175</t>
  </si>
  <si>
    <t>л/с №0000000112256</t>
  </si>
  <si>
    <t>л/с №0000000115860</t>
  </si>
  <si>
    <t>л/с №0000000113738</t>
  </si>
  <si>
    <t>л/с №0000000130255</t>
  </si>
  <si>
    <t>л/с №0000000112690</t>
  </si>
  <si>
    <t>л/с №0000000112744</t>
  </si>
  <si>
    <t>л/с №0000000121241</t>
  </si>
  <si>
    <t>л/с №0000000112710</t>
  </si>
  <si>
    <t>л/с №0000000123679</t>
  </si>
  <si>
    <t>л/с №0000000112139</t>
  </si>
  <si>
    <t>л/с №0000000113621</t>
  </si>
  <si>
    <t>л/с №0000000119021</t>
  </si>
  <si>
    <t>л/с №0000000125332</t>
  </si>
  <si>
    <t>л/с №0000000112656</t>
  </si>
  <si>
    <t>л/с №0000000128032</t>
  </si>
  <si>
    <t>л/с №0000000112160</t>
  </si>
  <si>
    <t>л/с №0000000112486</t>
  </si>
  <si>
    <t>л/с №0000000115257</t>
  </si>
  <si>
    <t>л/с №0000000117336</t>
  </si>
  <si>
    <t>л/с №0000000115273</t>
  </si>
  <si>
    <t>л/с №0000000129142</t>
  </si>
  <si>
    <t>л/с №0000000112661</t>
  </si>
  <si>
    <t>л/с №0000000112779</t>
  </si>
  <si>
    <t>л/с №0000000113768</t>
  </si>
  <si>
    <t>л/с №0000000113579</t>
  </si>
  <si>
    <t>л/с №0000000115278</t>
  </si>
  <si>
    <t>л/с №0000000118526</t>
  </si>
  <si>
    <t>л/с №0000000113618</t>
  </si>
  <si>
    <t>л/с №0000000120594</t>
  </si>
  <si>
    <t>л/с №0000000121442</t>
  </si>
  <si>
    <t>л/с №0000000119072</t>
  </si>
  <si>
    <t>л/с №0000000115286</t>
  </si>
  <si>
    <t>л/с №0000000112827</t>
  </si>
  <si>
    <t>л/с №0000000115223</t>
  </si>
  <si>
    <t>л/с №0000000112872</t>
  </si>
  <si>
    <t>л/с №0000000119359</t>
  </si>
  <si>
    <t>л/с №0000000118565</t>
  </si>
  <si>
    <t>л/с №0000000113692</t>
  </si>
  <si>
    <t>л/с №0000000113620</t>
  </si>
  <si>
    <t>л/с №0000000119089</t>
  </si>
  <si>
    <t>л/с №0000000117035</t>
  </si>
  <si>
    <t>л/с №0000000116282</t>
  </si>
  <si>
    <t>л/с №0000000115853</t>
  </si>
  <si>
    <t>л/с №0000000116167</t>
  </si>
  <si>
    <t>л/с №0000000117253</t>
  </si>
  <si>
    <t>л/с №0000000113662</t>
  </si>
  <si>
    <t>л/с №0000000113690</t>
  </si>
  <si>
    <t>л/с №0000000125339</t>
  </si>
  <si>
    <t>л/с №0000000115225</t>
  </si>
  <si>
    <t>л/с №0000000118489</t>
  </si>
  <si>
    <t>л/с №0000000124898</t>
  </si>
  <si>
    <t>л/с №0000000115245</t>
  </si>
  <si>
    <t>л/с №0000000118396</t>
  </si>
  <si>
    <t>л/с №0000000116400</t>
  </si>
  <si>
    <t>л/с №0000000115846</t>
  </si>
  <si>
    <t>л/с №0000000119008</t>
  </si>
  <si>
    <t>л/с №0000000115902</t>
  </si>
  <si>
    <t>л/с №0000000114960</t>
  </si>
  <si>
    <t>л/с №0000000115283</t>
  </si>
  <si>
    <t>л/с №0000000128674</t>
  </si>
  <si>
    <t>л/с №0000000113661</t>
  </si>
  <si>
    <t>л/с №0000000116225</t>
  </si>
  <si>
    <t>л/с №0000000127843</t>
  </si>
  <si>
    <t>л/с №0000000119173</t>
  </si>
  <si>
    <t>л/с №0000000115944</t>
  </si>
  <si>
    <t>л/с №0000000115256</t>
  </si>
  <si>
    <t>л/с №0000000119790</t>
  </si>
  <si>
    <t>л/с №0000000112832</t>
  </si>
  <si>
    <t>л/с №0000000119414</t>
  </si>
  <si>
    <t>л/с №0000000118444</t>
  </si>
  <si>
    <t>л/с №0000000115238</t>
  </si>
  <si>
    <t>л/с №0000000113575</t>
  </si>
  <si>
    <t>л/с №0000000112643</t>
  </si>
  <si>
    <t>л/с №0000000114853</t>
  </si>
  <si>
    <t>л/с №0000000112693</t>
  </si>
  <si>
    <t>л/с №0000000112493</t>
  </si>
  <si>
    <t>л/с №0000000112564</t>
  </si>
  <si>
    <t>л/с №0000000112554</t>
  </si>
  <si>
    <t>л/с №0000000115878</t>
  </si>
  <si>
    <t>л/с №0000000117013</t>
  </si>
  <si>
    <t>л/с №0000000116206</t>
  </si>
  <si>
    <t>л/с №0000000115854</t>
  </si>
  <si>
    <t>л/с №0000000120306</t>
  </si>
  <si>
    <t>л/с №0000000112573</t>
  </si>
  <si>
    <t>л/с №0000000120303</t>
  </si>
  <si>
    <t>л/с №0000000113694</t>
  </si>
  <si>
    <t>л/с №0000000114184</t>
  </si>
  <si>
    <t>л/с №0000000112692</t>
  </si>
  <si>
    <t>л/с №0000000112619</t>
  </si>
  <si>
    <t>л/с №0000000115216</t>
  </si>
  <si>
    <t>л/с №0000000128624</t>
  </si>
  <si>
    <t>л/с №0000000118446</t>
  </si>
  <si>
    <t>л/с №0000000121993</t>
  </si>
  <si>
    <t>л/с №0000000128132</t>
  </si>
  <si>
    <t>л/с №0000000127369</t>
  </si>
  <si>
    <t>л/с №0000000112633</t>
  </si>
  <si>
    <t>л/с №0000000112649</t>
  </si>
  <si>
    <t>л/с №0000000115240</t>
  </si>
  <si>
    <t>л/с №0000000115239</t>
  </si>
  <si>
    <t>л/с №0000000118953</t>
  </si>
  <si>
    <t>л/с №0000000113609</t>
  </si>
  <si>
    <t>л/с №0000000112651</t>
  </si>
  <si>
    <t>л/с №0000000119784</t>
  </si>
  <si>
    <t>л/с №0000000113766</t>
  </si>
  <si>
    <t>л/с №0000000118441</t>
  </si>
  <si>
    <t>л/с №0000000127574</t>
  </si>
  <si>
    <t>л/с №0000000112873</t>
  </si>
  <si>
    <t>л/с №0000000118447</t>
  </si>
  <si>
    <t>л/с №0000000118445</t>
  </si>
  <si>
    <t>л/с №0000000112562</t>
  </si>
  <si>
    <t>л/с №0000000112615</t>
  </si>
  <si>
    <t>л/с №0000000113600</t>
  </si>
  <si>
    <t>л/с №0000000128532</t>
  </si>
  <si>
    <t>л/с №0000000115227</t>
  </si>
  <si>
    <t>л/с №0000000112812</t>
  </si>
  <si>
    <t>л/с №0000000121769</t>
  </si>
  <si>
    <t>л/с №0000000120309</t>
  </si>
  <si>
    <t>л/с №0000000121231</t>
  </si>
  <si>
    <t>л/с №0000000112674</t>
  </si>
  <si>
    <t>л/с №0000000112691</t>
  </si>
  <si>
    <t>л/с №0000000121887</t>
  </si>
  <si>
    <t>л/с №0000000112735</t>
  </si>
  <si>
    <t>л/с №0000000112646</t>
  </si>
  <si>
    <t>л/с №0000000126087</t>
  </si>
  <si>
    <t>л/с №0000000113689</t>
  </si>
  <si>
    <t>л/с №0000000112839</t>
  </si>
  <si>
    <t>л/с №0000000120554</t>
  </si>
  <si>
    <t>л/с №0000000112750</t>
  </si>
  <si>
    <t>л/с №0000000115232</t>
  </si>
  <si>
    <t>л/с №0000000112556</t>
  </si>
  <si>
    <t>л/с №0000000115882</t>
  </si>
  <si>
    <t>л/с №0000000112786</t>
  </si>
  <si>
    <t>л/с №0000000112824</t>
  </si>
  <si>
    <t>л/с №0000000125700</t>
  </si>
  <si>
    <t>л/с №0000000116177</t>
  </si>
  <si>
    <t>л/с №0000000119092</t>
  </si>
  <si>
    <t>л/с №0000000112571</t>
  </si>
  <si>
    <t>л/с №0000000112708</t>
  </si>
  <si>
    <t>л/с №0000000112563</t>
  </si>
  <si>
    <t>л/с №0000000119120</t>
  </si>
  <si>
    <t>л/с №0000000121482</t>
  </si>
  <si>
    <t>л/с №0000000112784</t>
  </si>
  <si>
    <t>л/с №0000000127348</t>
  </si>
  <si>
    <t>л/с №0000000113596</t>
  </si>
  <si>
    <t>л/с №0000000113767</t>
  </si>
  <si>
    <t>л/с №0000000119118</t>
  </si>
  <si>
    <t>л/с №0000000119121</t>
  </si>
  <si>
    <t>л/с №0000000112850</t>
  </si>
  <si>
    <t>л/с №0000000112880</t>
  </si>
  <si>
    <t>л/с №0000000115302</t>
  </si>
  <si>
    <t>л/с №0000000127438</t>
  </si>
  <si>
    <t>л/с №0000000129447</t>
  </si>
  <si>
    <t>л/с №0000000119311</t>
  </si>
  <si>
    <t>л/с №0000000114854</t>
  </si>
  <si>
    <t>л/с №0000000120307</t>
  </si>
  <si>
    <t>л/с №0000000117201</t>
  </si>
  <si>
    <t>л/с №0000000112557</t>
  </si>
  <si>
    <t>л/с №0000000112757</t>
  </si>
  <si>
    <t>л/с №0000000116057</t>
  </si>
  <si>
    <t>л/с №0000000115228</t>
  </si>
  <si>
    <t>л/с №0000000116332</t>
  </si>
  <si>
    <t>л/с №0000000116102</t>
  </si>
  <si>
    <t>л/с №0000000112741</t>
  </si>
  <si>
    <t>л/с №0000000112632</t>
  </si>
  <si>
    <t>л/с №0000000123625</t>
  </si>
  <si>
    <t>л/с №0000000121160</t>
  </si>
  <si>
    <t>л/с №0000000121830</t>
  </si>
  <si>
    <t>л/с №0000000112024</t>
  </si>
  <si>
    <t>л/с №0000000117203</t>
  </si>
  <si>
    <t>л/с №0000000112723</t>
  </si>
  <si>
    <t>л/с №0000000127924</t>
  </si>
  <si>
    <t>л/с №0000000115891</t>
  </si>
  <si>
    <t>л/с №0000000119011</t>
  </si>
  <si>
    <t>л/с №0000000113744</t>
  </si>
  <si>
    <t>л/с №0000000125687</t>
  </si>
  <si>
    <t>л/с №0000000112639</t>
  </si>
  <si>
    <t>л/с №0000000113597</t>
  </si>
  <si>
    <t>л/с №0000000115205</t>
  </si>
  <si>
    <t>л/с №0000000112035</t>
  </si>
  <si>
    <t>л/с №0000000116045</t>
  </si>
  <si>
    <t>л/с №0000000119106</t>
  </si>
  <si>
    <t>л/с №0000000112038</t>
  </si>
  <si>
    <t>л/с №0000000125223</t>
  </si>
  <si>
    <t>л/с №0000000112804</t>
  </si>
  <si>
    <t>л/с №0000000112405</t>
  </si>
  <si>
    <t>л/с №0000000121274</t>
  </si>
  <si>
    <t>л/с №0000000121742</t>
  </si>
  <si>
    <t>Апт. 106</t>
  </si>
  <si>
    <t>Апт. 95</t>
  </si>
  <si>
    <t>Кв. 100</t>
  </si>
  <si>
    <t>Кв. 101</t>
  </si>
  <si>
    <t>Кв. 102</t>
  </si>
  <si>
    <t>Кв. 103</t>
  </si>
  <si>
    <t>Кв. 104</t>
  </si>
  <si>
    <t>Кв. 105</t>
  </si>
  <si>
    <t>Кв. 107</t>
  </si>
  <si>
    <t>Кв. 108</t>
  </si>
  <si>
    <t>Кв. 109</t>
  </si>
  <si>
    <t>Кв. 110</t>
  </si>
  <si>
    <t>Кв. 111</t>
  </si>
  <si>
    <t>Кв. 112</t>
  </si>
  <si>
    <t>Кв. 113</t>
  </si>
  <si>
    <t>Кв. 114</t>
  </si>
  <si>
    <t>Кв. 115</t>
  </si>
  <si>
    <t>Кв. 116</t>
  </si>
  <si>
    <t>Кв. 117</t>
  </si>
  <si>
    <t>Кв. 118</t>
  </si>
  <si>
    <t>Кв. 119</t>
  </si>
  <si>
    <t>Кв. 120</t>
  </si>
  <si>
    <t>Кв. 121</t>
  </si>
  <si>
    <t>Кв. 122</t>
  </si>
  <si>
    <t>Кв. 123</t>
  </si>
  <si>
    <t>Кв. 124</t>
  </si>
  <si>
    <t>Кв. 125</t>
  </si>
  <si>
    <t>Кв. 126</t>
  </si>
  <si>
    <t>Кв. 127</t>
  </si>
  <si>
    <t>Кв. 128</t>
  </si>
  <si>
    <t>Кв. 129</t>
  </si>
  <si>
    <t>Кв. 130</t>
  </si>
  <si>
    <t>Кв. 131</t>
  </si>
  <si>
    <t>Кв. 132</t>
  </si>
  <si>
    <t>Кв. 133</t>
  </si>
  <si>
    <t>Кв. 134</t>
  </si>
  <si>
    <t>Кв. 135</t>
  </si>
  <si>
    <t>Кв. 136</t>
  </si>
  <si>
    <t>Кв. 137</t>
  </si>
  <si>
    <t>Кв. 138</t>
  </si>
  <si>
    <t>Кв. 139</t>
  </si>
  <si>
    <t>Кв. 140</t>
  </si>
  <si>
    <t>Кв. 141</t>
  </si>
  <si>
    <t>Кв. 142</t>
  </si>
  <si>
    <t>Кв. 143</t>
  </si>
  <si>
    <t>Кв. 144</t>
  </si>
  <si>
    <t>Кв. 145</t>
  </si>
  <si>
    <t>Кв. 146</t>
  </si>
  <si>
    <t>Кв. 147</t>
  </si>
  <si>
    <t>Кв. 148</t>
  </si>
  <si>
    <t>Кв. 149</t>
  </si>
  <si>
    <t>Кв. 150</t>
  </si>
  <si>
    <t>Кв. 151</t>
  </si>
  <si>
    <t>Кв. 152</t>
  </si>
  <si>
    <t>Кв. 153</t>
  </si>
  <si>
    <t>Кв. 154</t>
  </si>
  <si>
    <t>Кв. 155</t>
  </si>
  <si>
    <t>Кв. 156</t>
  </si>
  <si>
    <t>Кв. 157</t>
  </si>
  <si>
    <t>Кв. 158</t>
  </si>
  <si>
    <t>Кв. 159</t>
  </si>
  <si>
    <t>Кв. 160</t>
  </si>
  <si>
    <t>Кв. 161</t>
  </si>
  <si>
    <t>Кв. 162</t>
  </si>
  <si>
    <t>Кв. 163</t>
  </si>
  <si>
    <t>Кв. 164</t>
  </si>
  <si>
    <t>Кв. 165</t>
  </si>
  <si>
    <t>Кв. 166</t>
  </si>
  <si>
    <t>Кв. 167</t>
  </si>
  <si>
    <t>Кв. 168</t>
  </si>
  <si>
    <t>Кв. 169</t>
  </si>
  <si>
    <t>Кв. 170</t>
  </si>
  <si>
    <t>Кв. 171</t>
  </si>
  <si>
    <t>Кв. 172</t>
  </si>
  <si>
    <t>Кв. 173</t>
  </si>
  <si>
    <t>Кв. 174</t>
  </si>
  <si>
    <t>Кв. 175</t>
  </si>
  <si>
    <t>Кв. 176</t>
  </si>
  <si>
    <t>Кв. 177</t>
  </si>
  <si>
    <t>Кв. 178</t>
  </si>
  <si>
    <t>Кв. 179</t>
  </si>
  <si>
    <t>Кв. 180</t>
  </si>
  <si>
    <t>Кв. 181</t>
  </si>
  <si>
    <t>Кв. 182</t>
  </si>
  <si>
    <t>Кв. 183</t>
  </si>
  <si>
    <t>Кв. 184</t>
  </si>
  <si>
    <t>Кв. 185</t>
  </si>
  <si>
    <t>Кв. 186</t>
  </si>
  <si>
    <t>Кв. 187</t>
  </si>
  <si>
    <t>Кв. 188</t>
  </si>
  <si>
    <t>Кв. 189</t>
  </si>
  <si>
    <t>Кв. 190</t>
  </si>
  <si>
    <t>Кв. 191</t>
  </si>
  <si>
    <t>Кв. 192</t>
  </si>
  <si>
    <t>Кв. 193</t>
  </si>
  <si>
    <t>Кв. 194</t>
  </si>
  <si>
    <t>Кв. 195</t>
  </si>
  <si>
    <t>Кв. 196</t>
  </si>
  <si>
    <t>Кв. 197</t>
  </si>
  <si>
    <t>Кв. 198</t>
  </si>
  <si>
    <t>Кв. 199</t>
  </si>
  <si>
    <t>Кв. 200</t>
  </si>
  <si>
    <t>Кв. 201</t>
  </si>
  <si>
    <t>Кв. 202</t>
  </si>
  <si>
    <t>Кв. 203</t>
  </si>
  <si>
    <t>Кв. 204</t>
  </si>
  <si>
    <t>Кв. 205</t>
  </si>
  <si>
    <t>Кв. 206</t>
  </si>
  <si>
    <t>Кв. 207</t>
  </si>
  <si>
    <t>Кв. 208</t>
  </si>
  <si>
    <t>Кв. 209</t>
  </si>
  <si>
    <t>Кв. 210</t>
  </si>
  <si>
    <t>Кв. 211</t>
  </si>
  <si>
    <t>Кв. 212</t>
  </si>
  <si>
    <t>Кв. 213</t>
  </si>
  <si>
    <t>Кв. 214</t>
  </si>
  <si>
    <t>Кв. 215</t>
  </si>
  <si>
    <t>Кв. 216</t>
  </si>
  <si>
    <t>Кв. 217</t>
  </si>
  <si>
    <t>Кв. 218</t>
  </si>
  <si>
    <t>Кв. 219</t>
  </si>
  <si>
    <t>Кв. 220</t>
  </si>
  <si>
    <t>Кв. 221</t>
  </si>
  <si>
    <t>Кв. 222</t>
  </si>
  <si>
    <t>Кв. 223</t>
  </si>
  <si>
    <t>Кв. 224</t>
  </si>
  <si>
    <t>Кв. 225</t>
  </si>
  <si>
    <t>Кв. 226</t>
  </si>
  <si>
    <t>Кв. 227</t>
  </si>
  <si>
    <t>Кв. 228</t>
  </si>
  <si>
    <t>Кв. 229</t>
  </si>
  <si>
    <t>Кв. 230</t>
  </si>
  <si>
    <t>Кв. 231</t>
  </si>
  <si>
    <t>Кв. 232</t>
  </si>
  <si>
    <t>Кв. 233</t>
  </si>
  <si>
    <t>Кв. 234</t>
  </si>
  <si>
    <t>Кв. 235</t>
  </si>
  <si>
    <t>Кв. 236</t>
  </si>
  <si>
    <t>Кв. 237</t>
  </si>
  <si>
    <t>Кв. 238</t>
  </si>
  <si>
    <t>Кв. 239</t>
  </si>
  <si>
    <t>Кв. 240</t>
  </si>
  <si>
    <t>Кв. 241</t>
  </si>
  <si>
    <t>Кв. 242</t>
  </si>
  <si>
    <t>Кв. 243</t>
  </si>
  <si>
    <t>Кв. 244</t>
  </si>
  <si>
    <t>Кв. 245</t>
  </si>
  <si>
    <t>Кв. 246</t>
  </si>
  <si>
    <t>Кв. 247</t>
  </si>
  <si>
    <t>Кв. 248</t>
  </si>
  <si>
    <t>Кв. 249</t>
  </si>
  <si>
    <t>Кв. 250</t>
  </si>
  <si>
    <t>Кв. 251</t>
  </si>
  <si>
    <t>Кв. 252</t>
  </si>
  <si>
    <t>Кв. 253</t>
  </si>
  <si>
    <t>Кв. 254</t>
  </si>
  <si>
    <t>Кв. 255</t>
  </si>
  <si>
    <t>Кв. 256</t>
  </si>
  <si>
    <t>Кв. 257</t>
  </si>
  <si>
    <t>Кв. 258</t>
  </si>
  <si>
    <t>Кв. 259</t>
  </si>
  <si>
    <t>Кв. 260</t>
  </si>
  <si>
    <t>Кв. 261</t>
  </si>
  <si>
    <t>Кв. 262</t>
  </si>
  <si>
    <t>Кв. 263</t>
  </si>
  <si>
    <t>Кв. 264</t>
  </si>
  <si>
    <t>Кв. 265</t>
  </si>
  <si>
    <t>Кв. 266</t>
  </si>
  <si>
    <t>Кв. 267</t>
  </si>
  <si>
    <t>Кв. 268</t>
  </si>
  <si>
    <t>Кв. 269</t>
  </si>
  <si>
    <t>Кв. 270</t>
  </si>
  <si>
    <t>Кв. 271</t>
  </si>
  <si>
    <t>Кв. 272</t>
  </si>
  <si>
    <t>Кв. 273</t>
  </si>
  <si>
    <t>Кв. 274</t>
  </si>
  <si>
    <t>Кв. 275</t>
  </si>
  <si>
    <t>Кв. 276</t>
  </si>
  <si>
    <t>Кв. 277</t>
  </si>
  <si>
    <t>Кв. 278</t>
  </si>
  <si>
    <t>Кв. 279</t>
  </si>
  <si>
    <t>Кв. 280</t>
  </si>
  <si>
    <t>Кв. 281</t>
  </si>
  <si>
    <t>Кв. 282</t>
  </si>
  <si>
    <t>Кв. 283</t>
  </si>
  <si>
    <t>Кв. 284</t>
  </si>
  <si>
    <t>Кв. 285</t>
  </si>
  <si>
    <t>Кв. 286</t>
  </si>
  <si>
    <t>Кв. 287</t>
  </si>
  <si>
    <t>Кв. 288</t>
  </si>
  <si>
    <t>Кв. 289</t>
  </si>
  <si>
    <t>Кв. 290</t>
  </si>
  <si>
    <t>Кв. 291</t>
  </si>
  <si>
    <t>Кв. 292</t>
  </si>
  <si>
    <t>Кв. 293</t>
  </si>
  <si>
    <t>Кв. 294</t>
  </si>
  <si>
    <t>Кв. 295</t>
  </si>
  <si>
    <t>Кв. 296</t>
  </si>
  <si>
    <t>Кв. 297</t>
  </si>
  <si>
    <t>Кв. 298</t>
  </si>
  <si>
    <t>Кв. 299</t>
  </si>
  <si>
    <t>Кв. 300</t>
  </si>
  <si>
    <t>Кв. 301</t>
  </si>
  <si>
    <t>Кв. 302</t>
  </si>
  <si>
    <t>Кв. 303</t>
  </si>
  <si>
    <t>Кв. 304</t>
  </si>
  <si>
    <t>Кв. 305</t>
  </si>
  <si>
    <t>Кв. 306</t>
  </si>
  <si>
    <t>Кв. 307</t>
  </si>
  <si>
    <t>Кв. 308</t>
  </si>
  <si>
    <t>Кв. 309</t>
  </si>
  <si>
    <t>Кв. 310</t>
  </si>
  <si>
    <t>Кв. 311</t>
  </si>
  <si>
    <t>Кв. 312</t>
  </si>
  <si>
    <t>Кв. 313</t>
  </si>
  <si>
    <t>Кв. 314</t>
  </si>
  <si>
    <t>Кв. 315</t>
  </si>
  <si>
    <t>Кв. 316</t>
  </si>
  <si>
    <t>Кв. 317</t>
  </si>
  <si>
    <t>Кв. 318</t>
  </si>
  <si>
    <t>Кв. 319</t>
  </si>
  <si>
    <t>Кв. 320</t>
  </si>
  <si>
    <t>Кв. 321</t>
  </si>
  <si>
    <t>Кв. 322</t>
  </si>
  <si>
    <t>Кв. 323</t>
  </si>
  <si>
    <t>Кв. 324</t>
  </si>
  <si>
    <t>Кв. 325</t>
  </si>
  <si>
    <t>Кв. 326</t>
  </si>
  <si>
    <t>Кв. 327</t>
  </si>
  <si>
    <t>Кв. 328</t>
  </si>
  <si>
    <t>Кв. 329</t>
  </si>
  <si>
    <t>Кв. 330</t>
  </si>
  <si>
    <t>Кв. 331</t>
  </si>
  <si>
    <t>Кв. 332</t>
  </si>
  <si>
    <t>Кв. 333</t>
  </si>
  <si>
    <t>Кв. 334</t>
  </si>
  <si>
    <t>Кв. 335</t>
  </si>
  <si>
    <t>Кв. 336</t>
  </si>
  <si>
    <t>Кв. 337</t>
  </si>
  <si>
    <t>Кв. 338</t>
  </si>
  <si>
    <t>Кв. 339</t>
  </si>
  <si>
    <t>Кв. 340</t>
  </si>
  <si>
    <t>Кв. 341</t>
  </si>
  <si>
    <t>Кв. 342</t>
  </si>
  <si>
    <t>Кв. 343</t>
  </si>
  <si>
    <t>Кв. 344</t>
  </si>
  <si>
    <t>Кв. 345</t>
  </si>
  <si>
    <t>Кв. 346</t>
  </si>
  <si>
    <t>Кв. 347</t>
  </si>
  <si>
    <t>Кв. 348</t>
  </si>
  <si>
    <t>Кв. 349</t>
  </si>
  <si>
    <t>Кв. 350</t>
  </si>
  <si>
    <t>Кв. 351</t>
  </si>
  <si>
    <t>Кв. 352</t>
  </si>
  <si>
    <t>Кв. 353</t>
  </si>
  <si>
    <t>Кв. 354</t>
  </si>
  <si>
    <t>Кв. 355</t>
  </si>
  <si>
    <t>Кв. 356</t>
  </si>
  <si>
    <t>Кв. 357</t>
  </si>
  <si>
    <t>Кв. 358</t>
  </si>
  <si>
    <t>Кв. 359</t>
  </si>
  <si>
    <t>Кв. 360</t>
  </si>
  <si>
    <t>Кв. 361</t>
  </si>
  <si>
    <t>Кв. 362</t>
  </si>
  <si>
    <t>Кв. 363</t>
  </si>
  <si>
    <t>Кв. 364</t>
  </si>
  <si>
    <t>Кв. 365</t>
  </si>
  <si>
    <t>Кв. 366</t>
  </si>
  <si>
    <t>Кв. 367</t>
  </si>
  <si>
    <t>Кв. 368</t>
  </si>
  <si>
    <t>Кв. 369</t>
  </si>
  <si>
    <t>Кв. 370</t>
  </si>
  <si>
    <t>Кв. 371</t>
  </si>
  <si>
    <t>Кв. 372</t>
  </si>
  <si>
    <t>Кв. 373</t>
  </si>
  <si>
    <t>Кв. 374</t>
  </si>
  <si>
    <t>Кв. 375</t>
  </si>
  <si>
    <t>Кв. 376</t>
  </si>
  <si>
    <t>Кв. 377</t>
  </si>
  <si>
    <t>Кв. 378</t>
  </si>
  <si>
    <t>Кв. 379</t>
  </si>
  <si>
    <t>Кв. 380</t>
  </si>
  <si>
    <t>Кв. 381</t>
  </si>
  <si>
    <t>Кв. 382</t>
  </si>
  <si>
    <t>Кв. 383</t>
  </si>
  <si>
    <t>Кв. 384</t>
  </si>
  <si>
    <t>Кв. 385</t>
  </si>
  <si>
    <t>Кв. 386</t>
  </si>
  <si>
    <t>Кв. 387</t>
  </si>
  <si>
    <t>Кв. 388</t>
  </si>
  <si>
    <t>Кв. 389</t>
  </si>
  <si>
    <t>Кв. 390</t>
  </si>
  <si>
    <t>Кв. 391</t>
  </si>
  <si>
    <t>Кв. 392</t>
  </si>
  <si>
    <t>Кв. 393</t>
  </si>
  <si>
    <t>Кв. 394</t>
  </si>
  <si>
    <t>Кв. 395</t>
  </si>
  <si>
    <t>Кв. 396</t>
  </si>
  <si>
    <t>Кв. 397</t>
  </si>
  <si>
    <t>Кв. 398</t>
  </si>
  <si>
    <t>Кв. 399</t>
  </si>
  <si>
    <t>Кв. 400</t>
  </si>
  <si>
    <t>Кв. 401</t>
  </si>
  <si>
    <t>Кв. 402</t>
  </si>
  <si>
    <t>Кв. 403</t>
  </si>
  <si>
    <t>Кв. 404</t>
  </si>
  <si>
    <t>Кв. 405</t>
  </si>
  <si>
    <t>Кв. 406</t>
  </si>
  <si>
    <t>Кв. 407</t>
  </si>
  <si>
    <t>Кв. 408</t>
  </si>
  <si>
    <t>Кв. 409</t>
  </si>
  <si>
    <t>Кв. 410</t>
  </si>
  <si>
    <t>Кв. 411</t>
  </si>
  <si>
    <t>Кв. 412</t>
  </si>
  <si>
    <t>Кв. 413</t>
  </si>
  <si>
    <t>Кв. 414</t>
  </si>
  <si>
    <t>Кв. 415</t>
  </si>
  <si>
    <t>Кв. 416</t>
  </si>
  <si>
    <t>Кв. 417</t>
  </si>
  <si>
    <t>Кв. 418</t>
  </si>
  <si>
    <t>Кв. 419</t>
  </si>
  <si>
    <t>Кв. 420</t>
  </si>
  <si>
    <t>Кв. 421</t>
  </si>
  <si>
    <t>Кв. 422</t>
  </si>
  <si>
    <t>Кв. 423</t>
  </si>
  <si>
    <t>Кв. 424</t>
  </si>
  <si>
    <t>Кв. 425</t>
  </si>
  <si>
    <t>Кв. 426</t>
  </si>
  <si>
    <t>Кв. 427</t>
  </si>
  <si>
    <t>Кв. 428</t>
  </si>
  <si>
    <t>Кв. 429</t>
  </si>
  <si>
    <t>Кв. 430</t>
  </si>
  <si>
    <t>Кв. 431</t>
  </si>
  <si>
    <t>Кв. 91</t>
  </si>
  <si>
    <t>Кв. 92</t>
  </si>
  <si>
    <t>Кв. 93</t>
  </si>
  <si>
    <t>Кв. 94</t>
  </si>
  <si>
    <t>Кв. 96</t>
  </si>
  <si>
    <t>Кв. 97</t>
  </si>
  <si>
    <t>Кв. 98</t>
  </si>
  <si>
    <t>Кв. 99</t>
  </si>
  <si>
    <t>Кл. №100</t>
  </si>
  <si>
    <t>Кл. №101</t>
  </si>
  <si>
    <t>Кл. №102</t>
  </si>
  <si>
    <t>Кл. №103</t>
  </si>
  <si>
    <t>Кл. №104</t>
  </si>
  <si>
    <t>Кл. №105</t>
  </si>
  <si>
    <t>Кл. №106</t>
  </si>
  <si>
    <t>Кл. №107</t>
  </si>
  <si>
    <t>Кл. №108</t>
  </si>
  <si>
    <t>Кл. №109</t>
  </si>
  <si>
    <t>Кл. №110</t>
  </si>
  <si>
    <t>Кл. №111</t>
  </si>
  <si>
    <t>Кл. №112</t>
  </si>
  <si>
    <t>Кл. №113</t>
  </si>
  <si>
    <t>Кл. №114</t>
  </si>
  <si>
    <t>Кл. №115</t>
  </si>
  <si>
    <t>Кл. №116</t>
  </si>
  <si>
    <t>Кл. №117</t>
  </si>
  <si>
    <t>Кл. №118</t>
  </si>
  <si>
    <t>Кл. №119</t>
  </si>
  <si>
    <t>Кл. №120</t>
  </si>
  <si>
    <t>Кл. №121</t>
  </si>
  <si>
    <t>Кл. №122</t>
  </si>
  <si>
    <t>Кл. №123</t>
  </si>
  <si>
    <t>Кл. №124</t>
  </si>
  <si>
    <t>Кл. №125</t>
  </si>
  <si>
    <t>Кл. №126</t>
  </si>
  <si>
    <t>Кл. №127</t>
  </si>
  <si>
    <t>Кл. №128</t>
  </si>
  <si>
    <t>Кл. №129</t>
  </si>
  <si>
    <t>Кл. №130</t>
  </si>
  <si>
    <t>Кл. №131</t>
  </si>
  <si>
    <t>Кл. №132</t>
  </si>
  <si>
    <t>Кл. №133</t>
  </si>
  <si>
    <t>Кл. №134</t>
  </si>
  <si>
    <t>Кл. №135</t>
  </si>
  <si>
    <t>Кл. №136</t>
  </si>
  <si>
    <t>Кл. №137</t>
  </si>
  <si>
    <t>Кл. №138</t>
  </si>
  <si>
    <t>Кл. №139</t>
  </si>
  <si>
    <t>Кл. №140</t>
  </si>
  <si>
    <t>Кл. №141</t>
  </si>
  <si>
    <t>Кл. №142</t>
  </si>
  <si>
    <t>Кл. №143</t>
  </si>
  <si>
    <t>Кл. №144</t>
  </si>
  <si>
    <t>Кл. №145</t>
  </si>
  <si>
    <t>Кл. №146</t>
  </si>
  <si>
    <t>Кл. №147</t>
  </si>
  <si>
    <t>Кл. №148</t>
  </si>
  <si>
    <t>Кл. №149</t>
  </si>
  <si>
    <t>Кл. №150</t>
  </si>
  <si>
    <t>Кл. №151</t>
  </si>
  <si>
    <t>Кл. №152</t>
  </si>
  <si>
    <t>Кл. №153</t>
  </si>
  <si>
    <t>Кл. №154</t>
  </si>
  <si>
    <t>Кл. №155</t>
  </si>
  <si>
    <t>Кл. №156</t>
  </si>
  <si>
    <t>Кл. №157</t>
  </si>
  <si>
    <t>Кл. №158</t>
  </si>
  <si>
    <t>Кл. №159</t>
  </si>
  <si>
    <t>Кл. №25</t>
  </si>
  <si>
    <t>Кл. №26</t>
  </si>
  <si>
    <t>Кл. №27</t>
  </si>
  <si>
    <t>Кл. №28</t>
  </si>
  <si>
    <t>Кл. №29</t>
  </si>
  <si>
    <t>Кл. №30</t>
  </si>
  <si>
    <t>Кл. №31</t>
  </si>
  <si>
    <t>Кл. №32</t>
  </si>
  <si>
    <t>Кл. №33</t>
  </si>
  <si>
    <t>Кл. №34</t>
  </si>
  <si>
    <t>Кл. №35</t>
  </si>
  <si>
    <t>Кл. №36</t>
  </si>
  <si>
    <t>Кл. №37</t>
  </si>
  <si>
    <t>Кл. №38</t>
  </si>
  <si>
    <t>Кл. №39</t>
  </si>
  <si>
    <t>Кл. №40</t>
  </si>
  <si>
    <t>Кл. №41</t>
  </si>
  <si>
    <t>Кл. №42</t>
  </si>
  <si>
    <t>Кл. №43</t>
  </si>
  <si>
    <t>Кл. №44</t>
  </si>
  <si>
    <t>Кл. №45</t>
  </si>
  <si>
    <t>Кл. №46</t>
  </si>
  <si>
    <t>Кл. №47</t>
  </si>
  <si>
    <t>Кл. №48</t>
  </si>
  <si>
    <t>Кл. №49</t>
  </si>
  <si>
    <t>Кл. №50</t>
  </si>
  <si>
    <t>Кл. №51</t>
  </si>
  <si>
    <t>Кл. №52</t>
  </si>
  <si>
    <t>Кл. №53</t>
  </si>
  <si>
    <t>Кл. №54</t>
  </si>
  <si>
    <t>Кл. №55</t>
  </si>
  <si>
    <t>Кл. №56</t>
  </si>
  <si>
    <t>Кл. №57</t>
  </si>
  <si>
    <t>Кл. №58</t>
  </si>
  <si>
    <t>Кл. №59</t>
  </si>
  <si>
    <t>Кл. №60</t>
  </si>
  <si>
    <t>Кл. №61</t>
  </si>
  <si>
    <t>Кл. №62</t>
  </si>
  <si>
    <t>Кл. №63</t>
  </si>
  <si>
    <t>Кл. №64</t>
  </si>
  <si>
    <t>Кл. №65</t>
  </si>
  <si>
    <t>Кл. №66</t>
  </si>
  <si>
    <t>Кл. №67</t>
  </si>
  <si>
    <t>Кл. №68</t>
  </si>
  <si>
    <t>Кл. №69</t>
  </si>
  <si>
    <t>Кл. №70</t>
  </si>
  <si>
    <t>Кл. №71</t>
  </si>
  <si>
    <t>Кл. №72</t>
  </si>
  <si>
    <t>Кл. №73</t>
  </si>
  <si>
    <t>Кл. №74</t>
  </si>
  <si>
    <t>Кл. №75</t>
  </si>
  <si>
    <t>Кл. №76</t>
  </si>
  <si>
    <t>Кл. №77</t>
  </si>
  <si>
    <t>Кл. №78</t>
  </si>
  <si>
    <t>Кл. №79</t>
  </si>
  <si>
    <t>Кл. №80</t>
  </si>
  <si>
    <t>Кл. №81</t>
  </si>
  <si>
    <t>Кл. №82</t>
  </si>
  <si>
    <t>Кл. №83</t>
  </si>
  <si>
    <t>Кл. №84</t>
  </si>
  <si>
    <t>Кл. №85</t>
  </si>
  <si>
    <t>Кл. №86</t>
  </si>
  <si>
    <t>Кл. №87</t>
  </si>
  <si>
    <t>Кл. №88</t>
  </si>
  <si>
    <t>Кл. №89</t>
  </si>
  <si>
    <t>Кл. №90</t>
  </si>
  <si>
    <t>Кл. №91</t>
  </si>
  <si>
    <t>Кл. №92</t>
  </si>
  <si>
    <t>Кл. №93</t>
  </si>
  <si>
    <t>Кл. №94</t>
  </si>
  <si>
    <t>Кл. №95</t>
  </si>
  <si>
    <t>Кл. №96</t>
  </si>
  <si>
    <t>Кл. №97</t>
  </si>
  <si>
    <t>Кл. №98</t>
  </si>
  <si>
    <t>Кл. №99</t>
  </si>
  <si>
    <t>Оф. 10</t>
  </si>
  <si>
    <t>Оф. 11</t>
  </si>
  <si>
    <t>Оф. 12</t>
  </si>
  <si>
    <t>Оф. 13</t>
  </si>
  <si>
    <t>Оф. 14</t>
  </si>
  <si>
    <t>Оф. 15</t>
  </si>
  <si>
    <t>Оф. 16</t>
  </si>
  <si>
    <t>Оф. 17</t>
  </si>
  <si>
    <t>Оф. 18</t>
  </si>
  <si>
    <t>Оф. 19</t>
  </si>
  <si>
    <t>Оф. 20</t>
  </si>
  <si>
    <t>Оф. 21</t>
  </si>
  <si>
    <t>Оф. 4</t>
  </si>
  <si>
    <t>Оф. 5</t>
  </si>
  <si>
    <t>Оф. 6</t>
  </si>
  <si>
    <t>Оф. 7</t>
  </si>
  <si>
    <t>Оф. 8</t>
  </si>
  <si>
    <t>Оф. 9</t>
  </si>
  <si>
    <t>Прибор</t>
  </si>
  <si>
    <t>Апартаменты</t>
  </si>
  <si>
    <t xml:space="preserve">1683501.  </t>
  </si>
  <si>
    <t xml:space="preserve">1689646.  </t>
  </si>
  <si>
    <t xml:space="preserve">1689282.  </t>
  </si>
  <si>
    <t xml:space="preserve">1689675.   </t>
  </si>
  <si>
    <t xml:space="preserve">1689673.  </t>
  </si>
  <si>
    <t xml:space="preserve">1689676.  </t>
  </si>
  <si>
    <t xml:space="preserve">1689681.  </t>
  </si>
  <si>
    <t xml:space="preserve">1689672.  </t>
  </si>
  <si>
    <t xml:space="preserve">1689674.  </t>
  </si>
  <si>
    <t xml:space="preserve">1689468.  </t>
  </si>
  <si>
    <t>пропорци</t>
  </si>
  <si>
    <t xml:space="preserve">итого </t>
  </si>
  <si>
    <t>л/с №0000000130669</t>
  </si>
  <si>
    <t>Объект.Владелец</t>
  </si>
  <si>
    <t>Площадь</t>
  </si>
  <si>
    <t>Объект.Вид помещения</t>
  </si>
  <si>
    <t>Кладовая</t>
  </si>
  <si>
    <t>л/с №0000000140996</t>
  </si>
  <si>
    <t>л/с №0000000140995</t>
  </si>
  <si>
    <t>л/с №0000000144345</t>
  </si>
  <si>
    <t>л/с №0000000137422</t>
  </si>
  <si>
    <t>л/с №0000000141296</t>
  </si>
  <si>
    <t>л/с №0000000133702</t>
  </si>
  <si>
    <t>л/с №0000000131062</t>
  </si>
  <si>
    <t>л/с №0000000135034</t>
  </si>
  <si>
    <t>л/с №0000000135088</t>
  </si>
  <si>
    <t>л/с №0000000146005</t>
  </si>
  <si>
    <t>л/с №0000000142811</t>
  </si>
  <si>
    <t>л/с №0000000144004</t>
  </si>
  <si>
    <t>л/с №0000000140115</t>
  </si>
  <si>
    <t>л/с №0000000145180</t>
  </si>
  <si>
    <t>л/с №0000000138040</t>
  </si>
  <si>
    <t>л/с №0000000146329</t>
  </si>
  <si>
    <t>л/с №0000000131068</t>
  </si>
  <si>
    <t>л/с №0000000141128</t>
  </si>
  <si>
    <t>л/с №0000000138302</t>
  </si>
  <si>
    <t>л/с №0000000143506</t>
  </si>
  <si>
    <t>л/с №0000000131130</t>
  </si>
  <si>
    <t>л/с №0000000146429</t>
  </si>
  <si>
    <t>л/с №0000000131546</t>
  </si>
  <si>
    <t>л/с №0000000143474</t>
  </si>
  <si>
    <t>л/с №0000000141636</t>
  </si>
  <si>
    <t>л/с №0000000142787</t>
  </si>
  <si>
    <t>л/с №0000000146398</t>
  </si>
  <si>
    <t>л/с №0000000131519</t>
  </si>
  <si>
    <t>л/с №0000000131549</t>
  </si>
  <si>
    <t>л/с №0000000143872</t>
  </si>
  <si>
    <t>л/с №0000000145612</t>
  </si>
  <si>
    <t>л/с №0000000145121</t>
  </si>
  <si>
    <t>л/с №0000000137716</t>
  </si>
  <si>
    <t>л/с №0000000146761</t>
  </si>
  <si>
    <t>Уважаемый собственник!</t>
  </si>
  <si>
    <t>Общая информация по дому, на основании которой рассчитан расход тепла в местах общего пользования на 1 кв.м.</t>
  </si>
  <si>
    <t>Дом</t>
  </si>
  <si>
    <t>Площадь МКД, кв.м</t>
  </si>
  <si>
    <t>Объем тепловой энергии на ОДН к распределению, Гкал</t>
  </si>
  <si>
    <t>Тариф 1 пг, руб./Гкал</t>
  </si>
  <si>
    <t>Расход тепла в местах общего пользования на 1 кв.м., Гкал</t>
  </si>
  <si>
    <t>5=3-4</t>
  </si>
  <si>
    <t>7=5-6</t>
  </si>
  <si>
    <t>Информация по лицевому счету</t>
  </si>
  <si>
    <t>Лицевой счет</t>
  </si>
  <si>
    <t>Помещение</t>
  </si>
  <si>
    <t>Площадь помещения, м2</t>
  </si>
  <si>
    <t>Коэффициент трансформации</t>
  </si>
  <si>
    <t xml:space="preserve"> - Если ячейка не заполнена, значение равно единице, показания отражаются в Гкал</t>
  </si>
  <si>
    <t>Расход за 1 полугодие</t>
  </si>
  <si>
    <t>Объем по ОДН</t>
  </si>
  <si>
    <t xml:space="preserve"> - Формула расчета = "Расход тепла в местах общего пользования на 1 кв.м" * Площадь помещения</t>
  </si>
  <si>
    <t xml:space="preserve"> - Сумма расходов по ИПУ и ОДН</t>
  </si>
  <si>
    <t>Сумма перерасчета, руб.</t>
  </si>
  <si>
    <t>Примечания:</t>
  </si>
  <si>
    <t>1. Перерасчет выполнен с учетом перехода права собственности (дата Акта приема-передачи, дата регистрации права собственности)</t>
  </si>
  <si>
    <t>141031, Московская обл, Мытищи г, Бородино д, М.Бородинская, дом № 1, корпус 3</t>
  </si>
  <si>
    <t>сумма ипу плюс одн</t>
  </si>
  <si>
    <t>Объем ОДН</t>
  </si>
  <si>
    <t>1\12</t>
  </si>
  <si>
    <t>л/с №0000000146963</t>
  </si>
  <si>
    <t>л/с №0000000146957</t>
  </si>
  <si>
    <t>л/с №0000000146770</t>
  </si>
  <si>
    <t>л/с №0000000146799</t>
  </si>
  <si>
    <t>л/с №0000000146842</t>
  </si>
  <si>
    <t>л/с №0000000152897</t>
  </si>
  <si>
    <t>л/с №0000000150860</t>
  </si>
  <si>
    <t>л/с №0000000153954</t>
  </si>
  <si>
    <t>л/с №0000000152750</t>
  </si>
  <si>
    <t>л/с №0000000151164</t>
  </si>
  <si>
    <t>л/с №0000000149599</t>
  </si>
  <si>
    <t>л/с №0000000150741</t>
  </si>
  <si>
    <t>л/с №0000000151050</t>
  </si>
  <si>
    <t>л/с №0000000152926</t>
  </si>
  <si>
    <t>л/с №0000000153631</t>
  </si>
  <si>
    <t>л/с №0000000153741</t>
  </si>
  <si>
    <t>л/с №0000000151322</t>
  </si>
  <si>
    <t>л/с №0000000151323</t>
  </si>
  <si>
    <t>л/с №0000000150740</t>
  </si>
  <si>
    <t>л/с №0000000151238</t>
  </si>
  <si>
    <t>л/с №0000000151174</t>
  </si>
  <si>
    <t>л/с №0000000153723</t>
  </si>
  <si>
    <t>л/с №0000000152739</t>
  </si>
  <si>
    <t>л/с №0000000152326</t>
  </si>
  <si>
    <t>л/с №0000000152745</t>
  </si>
  <si>
    <t>л/с №0000000153948</t>
  </si>
  <si>
    <t>л/с №0000000148126</t>
  </si>
  <si>
    <t>л/с №0000000148127</t>
  </si>
  <si>
    <t>л/с №0000000148128</t>
  </si>
  <si>
    <t>л/с №0000000148129</t>
  </si>
  <si>
    <t>л/с №0000000147288</t>
  </si>
  <si>
    <t>л/с №0000000148130</t>
  </si>
  <si>
    <t>л/с №0000000148133</t>
  </si>
  <si>
    <t>л/с №0000000148135</t>
  </si>
  <si>
    <t>л/с №0000000148136</t>
  </si>
  <si>
    <t>л/с №0000000148137</t>
  </si>
  <si>
    <t>л/с №0000000148138</t>
  </si>
  <si>
    <t>л/с №0000000148140</t>
  </si>
  <si>
    <t>л/с №0000000148141</t>
  </si>
  <si>
    <t>л/с №0000000148143</t>
  </si>
  <si>
    <t>л/с №0000000148144</t>
  </si>
  <si>
    <t>л/с №0000000148145</t>
  </si>
  <si>
    <t>л/с №0000000148146</t>
  </si>
  <si>
    <t>л/с №0000000148147</t>
  </si>
  <si>
    <t>л/с №0000000148148</t>
  </si>
  <si>
    <t>л/с №0000000148149</t>
  </si>
  <si>
    <t>л/с №0000000148150</t>
  </si>
  <si>
    <t>л/с №0000000148151</t>
  </si>
  <si>
    <t>л/с №0000000148152</t>
  </si>
  <si>
    <t>л/с №0000000148153</t>
  </si>
  <si>
    <t>л/с №0000000148154</t>
  </si>
  <si>
    <t>л/с №0000000148100</t>
  </si>
  <si>
    <t>л/с №0000000148103</t>
  </si>
  <si>
    <t>л/с №0000000148107</t>
  </si>
  <si>
    <t>л/с №0000000148110</t>
  </si>
  <si>
    <t>л/с №0000000148114</t>
  </si>
  <si>
    <t>л/с №0000000148115</t>
  </si>
  <si>
    <t>л/с №0000000148116</t>
  </si>
  <si>
    <t>л/с №0000000148119</t>
  </si>
  <si>
    <t>л/с №0000000148120</t>
  </si>
  <si>
    <t>л/с №0000000148121</t>
  </si>
  <si>
    <t>л/с №0000000148123</t>
  </si>
  <si>
    <t>л/с №0000000148124</t>
  </si>
  <si>
    <t>л/с №0000000151035</t>
  </si>
  <si>
    <t>л/с №0000000147711</t>
  </si>
  <si>
    <t>л/с №0000000153710</t>
  </si>
  <si>
    <t>л/с №0000000152928</t>
  </si>
  <si>
    <t>л/с №0000000148522</t>
  </si>
  <si>
    <t>л/с №0000000147108</t>
  </si>
  <si>
    <t>л/с №0000000148997</t>
  </si>
  <si>
    <t>л/с №0000000151596</t>
  </si>
  <si>
    <t>л/с №0000000147854</t>
  </si>
  <si>
    <t>л/с №0000000152860</t>
  </si>
  <si>
    <t>л/с №0000000147025</t>
  </si>
  <si>
    <t>л/с №0000000149284</t>
  </si>
  <si>
    <t>л/с №0000000154326</t>
  </si>
  <si>
    <t>Московская обл, Мытищи г, Бородино д, Малая Бородинская ул, дом № 1, корпус 3</t>
  </si>
  <si>
    <t>Показания на декабрь 2022</t>
  </si>
  <si>
    <t>СчетчикОтоплениеПУоф.1</t>
  </si>
  <si>
    <t>СчетчикОтоплениеПУоф.2</t>
  </si>
  <si>
    <t>СчетчикОтоплениеПУоф.3</t>
  </si>
  <si>
    <t>21-100054</t>
  </si>
  <si>
    <t>СчетчикОтоплениеПУоф.16</t>
  </si>
  <si>
    <t>21-100051</t>
  </si>
  <si>
    <t>СчетчикОтоплениеПУкв.404</t>
  </si>
  <si>
    <t>1689564</t>
  </si>
  <si>
    <t>23,912</t>
  </si>
  <si>
    <t>1745782</t>
  </si>
  <si>
    <t>24,010</t>
  </si>
  <si>
    <t>1746163</t>
  </si>
  <si>
    <t>1689342</t>
  </si>
  <si>
    <t>1745779</t>
  </si>
  <si>
    <t>5225797</t>
  </si>
  <si>
    <t>1743774</t>
  </si>
  <si>
    <t>1745781</t>
  </si>
  <si>
    <t>25,435</t>
  </si>
  <si>
    <t>1689344</t>
  </si>
  <si>
    <t>1689340</t>
  </si>
  <si>
    <t>1745785</t>
  </si>
  <si>
    <t>20,132</t>
  </si>
  <si>
    <t>1689294</t>
  </si>
  <si>
    <t>1745780</t>
  </si>
  <si>
    <t>1746168</t>
  </si>
  <si>
    <t>12,511</t>
  </si>
  <si>
    <t>1689353</t>
  </si>
  <si>
    <t>1689345</t>
  </si>
  <si>
    <t>1745786</t>
  </si>
  <si>
    <t>12,648</t>
  </si>
  <si>
    <t>1689571</t>
  </si>
  <si>
    <t>1689339</t>
  </si>
  <si>
    <t>1689297</t>
  </si>
  <si>
    <t>1746165</t>
  </si>
  <si>
    <t>21,827</t>
  </si>
  <si>
    <t>1689570</t>
  </si>
  <si>
    <t>1689295</t>
  </si>
  <si>
    <t>1689567</t>
  </si>
  <si>
    <t>1689306</t>
  </si>
  <si>
    <t>1689307</t>
  </si>
  <si>
    <t>1745788</t>
  </si>
  <si>
    <t>8,021</t>
  </si>
  <si>
    <t>1745783</t>
  </si>
  <si>
    <t>1689350</t>
  </si>
  <si>
    <t>119596</t>
  </si>
  <si>
    <t>1689575</t>
  </si>
  <si>
    <t>20,013</t>
  </si>
  <si>
    <t>1689352</t>
  </si>
  <si>
    <t>1689300</t>
  </si>
  <si>
    <t>1689632</t>
  </si>
  <si>
    <t>1335748</t>
  </si>
  <si>
    <t>1689443</t>
  </si>
  <si>
    <t>1689328</t>
  </si>
  <si>
    <t>1689298</t>
  </si>
  <si>
    <t>1689334</t>
  </si>
  <si>
    <t>13,657</t>
  </si>
  <si>
    <t>1689628</t>
  </si>
  <si>
    <t>1689442</t>
  </si>
  <si>
    <t>1689240</t>
  </si>
  <si>
    <t>5,104</t>
  </si>
  <si>
    <t>1689487</t>
  </si>
  <si>
    <t>1689541</t>
  </si>
  <si>
    <t>19111067</t>
  </si>
  <si>
    <t>1689237</t>
  </si>
  <si>
    <t>1689330</t>
  </si>
  <si>
    <t>1689626</t>
  </si>
  <si>
    <t>1689675.</t>
  </si>
  <si>
    <t>11,769</t>
  </si>
  <si>
    <t>1689538</t>
  </si>
  <si>
    <t>8,924</t>
  </si>
  <si>
    <t>16889341</t>
  </si>
  <si>
    <t>1689332</t>
  </si>
  <si>
    <t>1689437</t>
  </si>
  <si>
    <t>16,771</t>
  </si>
  <si>
    <t>1389338</t>
  </si>
  <si>
    <t>1689407</t>
  </si>
  <si>
    <t>1689243</t>
  </si>
  <si>
    <t>5,454</t>
  </si>
  <si>
    <t>1689555</t>
  </si>
  <si>
    <t>1689280</t>
  </si>
  <si>
    <t>1689556</t>
  </si>
  <si>
    <t>1689241</t>
  </si>
  <si>
    <t>1689248</t>
  </si>
  <si>
    <t>1689476</t>
  </si>
  <si>
    <t>1689329</t>
  </si>
  <si>
    <t>1747402</t>
  </si>
  <si>
    <t>1747405</t>
  </si>
  <si>
    <t>1747410</t>
  </si>
  <si>
    <t>1747412</t>
  </si>
  <si>
    <t>1747408</t>
  </si>
  <si>
    <t>1747469</t>
  </si>
  <si>
    <t>1747413</t>
  </si>
  <si>
    <t>1689391</t>
  </si>
  <si>
    <t>1747404</t>
  </si>
  <si>
    <t>1747403</t>
  </si>
  <si>
    <t>1747399</t>
  </si>
  <si>
    <t>1745765</t>
  </si>
  <si>
    <t>1689398</t>
  </si>
  <si>
    <t>1,628</t>
  </si>
  <si>
    <t>1689411</t>
  </si>
  <si>
    <t>1689396</t>
  </si>
  <si>
    <t>10,182</t>
  </si>
  <si>
    <t>1689401</t>
  </si>
  <si>
    <t>1689399</t>
  </si>
  <si>
    <t>1689410</t>
  </si>
  <si>
    <t>1689405</t>
  </si>
  <si>
    <t>1689389</t>
  </si>
  <si>
    <t>1689395</t>
  </si>
  <si>
    <t>1689403</t>
  </si>
  <si>
    <t>1689397</t>
  </si>
  <si>
    <t>1689412</t>
  </si>
  <si>
    <t>20,884</t>
  </si>
  <si>
    <t>1689388</t>
  </si>
  <si>
    <t>1689413</t>
  </si>
  <si>
    <t>1689408</t>
  </si>
  <si>
    <t>1689390</t>
  </si>
  <si>
    <t>1689385</t>
  </si>
  <si>
    <t>1689404</t>
  </si>
  <si>
    <t>1689384</t>
  </si>
  <si>
    <t>20,462</t>
  </si>
  <si>
    <t>1689409</t>
  </si>
  <si>
    <t>1689393</t>
  </si>
  <si>
    <t>1747400</t>
  </si>
  <si>
    <t>1689387</t>
  </si>
  <si>
    <t>25,439</t>
  </si>
  <si>
    <t>1689662</t>
  </si>
  <si>
    <t>1689664</t>
  </si>
  <si>
    <t>1689667</t>
  </si>
  <si>
    <t>1689661</t>
  </si>
  <si>
    <t>1689656</t>
  </si>
  <si>
    <t>17,358</t>
  </si>
  <si>
    <t>1689654</t>
  </si>
  <si>
    <t>1689668</t>
  </si>
  <si>
    <t>15,735</t>
  </si>
  <si>
    <t>1689657</t>
  </si>
  <si>
    <t>1689660</t>
  </si>
  <si>
    <t>27,108</t>
  </si>
  <si>
    <t>1689665</t>
  </si>
  <si>
    <t>1689663</t>
  </si>
  <si>
    <t>1689655</t>
  </si>
  <si>
    <t>28,453</t>
  </si>
  <si>
    <t>22002114</t>
  </si>
  <si>
    <t>1689528</t>
  </si>
  <si>
    <t>11,824</t>
  </si>
  <si>
    <t>1689524</t>
  </si>
  <si>
    <t>1689583</t>
  </si>
  <si>
    <t>1689588</t>
  </si>
  <si>
    <t>1689580</t>
  </si>
  <si>
    <t>1689533</t>
  </si>
  <si>
    <t>1689520</t>
  </si>
  <si>
    <t>23,843</t>
  </si>
  <si>
    <t>1689593</t>
  </si>
  <si>
    <t>1689529</t>
  </si>
  <si>
    <t>20,969</t>
  </si>
  <si>
    <t>1689561</t>
  </si>
  <si>
    <t>30,771</t>
  </si>
  <si>
    <t>1689584</t>
  </si>
  <si>
    <t>14,025</t>
  </si>
  <si>
    <t>1689563</t>
  </si>
  <si>
    <t>9,962</t>
  </si>
  <si>
    <t>1689579</t>
  </si>
  <si>
    <t>1689365</t>
  </si>
  <si>
    <t>1742612</t>
  </si>
  <si>
    <t>12,715</t>
  </si>
  <si>
    <t>1742605</t>
  </si>
  <si>
    <t>4,273</t>
  </si>
  <si>
    <t>1689475</t>
  </si>
  <si>
    <t>1742606</t>
  </si>
  <si>
    <t>1747383</t>
  </si>
  <si>
    <t>11,901</t>
  </si>
  <si>
    <t>1689589</t>
  </si>
  <si>
    <t>22,737</t>
  </si>
  <si>
    <t>1742613</t>
  </si>
  <si>
    <t>25,030</t>
  </si>
  <si>
    <t>1747373</t>
  </si>
  <si>
    <t>1742611</t>
  </si>
  <si>
    <t>14,902</t>
  </si>
  <si>
    <t>1742609</t>
  </si>
  <si>
    <t>12,539</t>
  </si>
  <si>
    <t>1689486</t>
  </si>
  <si>
    <t>1747371</t>
  </si>
  <si>
    <t>1689586</t>
  </si>
  <si>
    <t>1689478</t>
  </si>
  <si>
    <t>19,647</t>
  </si>
  <si>
    <t>1689482</t>
  </si>
  <si>
    <t>1689591</t>
  </si>
  <si>
    <t>1747379</t>
  </si>
  <si>
    <t>1742602</t>
  </si>
  <si>
    <t>1689479</t>
  </si>
  <si>
    <t>14,920</t>
  </si>
  <si>
    <t>1742610</t>
  </si>
  <si>
    <t>4,861</t>
  </si>
  <si>
    <t>1747406</t>
  </si>
  <si>
    <t>6,941</t>
  </si>
  <si>
    <t>1689485</t>
  </si>
  <si>
    <t>1689481</t>
  </si>
  <si>
    <t>1689356</t>
  </si>
  <si>
    <t>1689484</t>
  </si>
  <si>
    <t>1689477</t>
  </si>
  <si>
    <t>1689474</t>
  </si>
  <si>
    <t>1689440</t>
  </si>
  <si>
    <t>17,745</t>
  </si>
  <si>
    <t>1683501.</t>
  </si>
  <si>
    <t>23,288</t>
  </si>
  <si>
    <t>1689381</t>
  </si>
  <si>
    <t>3,824</t>
  </si>
  <si>
    <t>1689360</t>
  </si>
  <si>
    <t>1689379</t>
  </si>
  <si>
    <t>10,686</t>
  </si>
  <si>
    <t>1689355</t>
  </si>
  <si>
    <t>7739844</t>
  </si>
  <si>
    <t>1689369</t>
  </si>
  <si>
    <t>1689373</t>
  </si>
  <si>
    <t>5,379</t>
  </si>
  <si>
    <t>1689361</t>
  </si>
  <si>
    <t>1689503</t>
  </si>
  <si>
    <t>8,845</t>
  </si>
  <si>
    <t>1689370</t>
  </si>
  <si>
    <t>1689367</t>
  </si>
  <si>
    <t>2,032</t>
  </si>
  <si>
    <t>1689496</t>
  </si>
  <si>
    <t>1689354</t>
  </si>
  <si>
    <t>1689363</t>
  </si>
  <si>
    <t>11,311</t>
  </si>
  <si>
    <t>1689362</t>
  </si>
  <si>
    <t>1689494</t>
  </si>
  <si>
    <t>3,612</t>
  </si>
  <si>
    <t>1689497</t>
  </si>
  <si>
    <t>1689498</t>
  </si>
  <si>
    <t>22,257</t>
  </si>
  <si>
    <t>17,801</t>
  </si>
  <si>
    <t>1689368</t>
  </si>
  <si>
    <t>1689364</t>
  </si>
  <si>
    <t>1745767</t>
  </si>
  <si>
    <t>1747401</t>
  </si>
  <si>
    <t>22-002131</t>
  </si>
  <si>
    <t>1689366</t>
  </si>
  <si>
    <t>1689357</t>
  </si>
  <si>
    <t>1689491</t>
  </si>
  <si>
    <t>1689490</t>
  </si>
  <si>
    <t>1689499</t>
  </si>
  <si>
    <t>1689489</t>
  </si>
  <si>
    <t>1747407</t>
  </si>
  <si>
    <t>1745769</t>
  </si>
  <si>
    <t>1745763</t>
  </si>
  <si>
    <t>12,158</t>
  </si>
  <si>
    <t>1689429</t>
  </si>
  <si>
    <t>1689439</t>
  </si>
  <si>
    <t>16,096</t>
  </si>
  <si>
    <t>1745768</t>
  </si>
  <si>
    <t>1689428</t>
  </si>
  <si>
    <t>1747411</t>
  </si>
  <si>
    <t>1745766</t>
  </si>
  <si>
    <t>21,004</t>
  </si>
  <si>
    <t>1745770</t>
  </si>
  <si>
    <t>16,770</t>
  </si>
  <si>
    <t>1745773</t>
  </si>
  <si>
    <t>1745771</t>
  </si>
  <si>
    <t>14,552</t>
  </si>
  <si>
    <t>1689434</t>
  </si>
  <si>
    <t>1689430</t>
  </si>
  <si>
    <t>1689431</t>
  </si>
  <si>
    <t>1689441</t>
  </si>
  <si>
    <t>13,002</t>
  </si>
  <si>
    <t>1689587</t>
  </si>
  <si>
    <t>1689585</t>
  </si>
  <si>
    <t>1689438</t>
  </si>
  <si>
    <t>1689435</t>
  </si>
  <si>
    <t>18,064</t>
  </si>
  <si>
    <t>1689433</t>
  </si>
  <si>
    <t>1689592</t>
  </si>
  <si>
    <t>7,453</t>
  </si>
  <si>
    <t>1689416</t>
  </si>
  <si>
    <t>1689425</t>
  </si>
  <si>
    <t>7,920</t>
  </si>
  <si>
    <t>1689419</t>
  </si>
  <si>
    <t>1689422</t>
  </si>
  <si>
    <t>1689417</t>
  </si>
  <si>
    <t>1689420</t>
  </si>
  <si>
    <t>8,466</t>
  </si>
  <si>
    <t>168948400</t>
  </si>
  <si>
    <t>1742564</t>
  </si>
  <si>
    <t>32,345</t>
  </si>
  <si>
    <t>1689415</t>
  </si>
  <si>
    <t>119593</t>
  </si>
  <si>
    <t>1746162</t>
  </si>
  <si>
    <t>18,728</t>
  </si>
  <si>
    <t>1745784</t>
  </si>
  <si>
    <t>1745787</t>
  </si>
  <si>
    <t>1746171</t>
  </si>
  <si>
    <t>14,317</t>
  </si>
  <si>
    <t>1746174</t>
  </si>
  <si>
    <t>8,717</t>
  </si>
  <si>
    <t>1746172</t>
  </si>
  <si>
    <t>1746169</t>
  </si>
  <si>
    <t>22,512</t>
  </si>
  <si>
    <t>1746170</t>
  </si>
  <si>
    <t>2,316</t>
  </si>
  <si>
    <t>1745777</t>
  </si>
  <si>
    <t>1689547</t>
  </si>
  <si>
    <t>1689534</t>
  </si>
  <si>
    <t>1389500</t>
  </si>
  <si>
    <t>1689545</t>
  </si>
  <si>
    <t>1746167</t>
  </si>
  <si>
    <t>1689424</t>
  </si>
  <si>
    <t>1689582</t>
  </si>
  <si>
    <t>16899414</t>
  </si>
  <si>
    <t>23,217</t>
  </si>
  <si>
    <t>1689590</t>
  </si>
  <si>
    <t>1689552</t>
  </si>
  <si>
    <t>1689536</t>
  </si>
  <si>
    <t>19,594</t>
  </si>
  <si>
    <t>1689546</t>
  </si>
  <si>
    <t>1689540</t>
  </si>
  <si>
    <t>1689539</t>
  </si>
  <si>
    <t>1689418</t>
  </si>
  <si>
    <t>15,781</t>
  </si>
  <si>
    <t>1742558</t>
  </si>
  <si>
    <t>1689542</t>
  </si>
  <si>
    <t>7,755</t>
  </si>
  <si>
    <t>1689427</t>
  </si>
  <si>
    <t>1742567</t>
  </si>
  <si>
    <t>1689548</t>
  </si>
  <si>
    <t>1742561</t>
  </si>
  <si>
    <t>1689543</t>
  </si>
  <si>
    <t>1746123</t>
  </si>
  <si>
    <t>18,58</t>
  </si>
  <si>
    <t>1746126</t>
  </si>
  <si>
    <t>13,833</t>
  </si>
  <si>
    <t>1746129</t>
  </si>
  <si>
    <t>1746119</t>
  </si>
  <si>
    <t>1746122</t>
  </si>
  <si>
    <t>1746120</t>
  </si>
  <si>
    <t>10,519</t>
  </si>
  <si>
    <t>1746130</t>
  </si>
  <si>
    <t>1746124</t>
  </si>
  <si>
    <t>1746125</t>
  </si>
  <si>
    <t>23,020</t>
  </si>
  <si>
    <t>1746127</t>
  </si>
  <si>
    <t>1746128</t>
  </si>
  <si>
    <t>19,709</t>
  </si>
  <si>
    <t>1689504</t>
  </si>
  <si>
    <t>1689246</t>
  </si>
  <si>
    <t>4,62</t>
  </si>
  <si>
    <t>1689507</t>
  </si>
  <si>
    <t>11,862</t>
  </si>
  <si>
    <t>1689291</t>
  </si>
  <si>
    <t>1689236</t>
  </si>
  <si>
    <t>15,427</t>
  </si>
  <si>
    <t>1689281</t>
  </si>
  <si>
    <t>10,216</t>
  </si>
  <si>
    <t>0076418</t>
  </si>
  <si>
    <t>1689537</t>
  </si>
  <si>
    <t>1689652</t>
  </si>
  <si>
    <t>28,373</t>
  </si>
  <si>
    <t>1689312</t>
  </si>
  <si>
    <t>12,655</t>
  </si>
  <si>
    <t>1689651</t>
  </si>
  <si>
    <t>3,7</t>
  </si>
  <si>
    <t>1689653</t>
  </si>
  <si>
    <t>8,556</t>
  </si>
  <si>
    <t>1689644</t>
  </si>
  <si>
    <t>14,866</t>
  </si>
  <si>
    <t>1689646.</t>
  </si>
  <si>
    <t>2,27</t>
  </si>
  <si>
    <t>1689402</t>
  </si>
  <si>
    <t>5,629</t>
  </si>
  <si>
    <t>1689646</t>
  </si>
  <si>
    <t>28,254</t>
  </si>
  <si>
    <t>1689244</t>
  </si>
  <si>
    <t>1689324</t>
  </si>
  <si>
    <t>1689288</t>
  </si>
  <si>
    <t>1689508</t>
  </si>
  <si>
    <t>1689286</t>
  </si>
  <si>
    <t>11,255</t>
  </si>
  <si>
    <t>1689282.</t>
  </si>
  <si>
    <t>1689535</t>
  </si>
  <si>
    <t>1689544</t>
  </si>
  <si>
    <t>1689313</t>
  </si>
  <si>
    <t>10,421</t>
  </si>
  <si>
    <t>1689238</t>
  </si>
  <si>
    <t>1689647</t>
  </si>
  <si>
    <t>9,229</t>
  </si>
  <si>
    <t>1689406</t>
  </si>
  <si>
    <t>1689639</t>
  </si>
  <si>
    <t>1689650</t>
  </si>
  <si>
    <t>8,049</t>
  </si>
  <si>
    <t>1689642</t>
  </si>
  <si>
    <t>11,717</t>
  </si>
  <si>
    <t>1689283</t>
  </si>
  <si>
    <t>1689322</t>
  </si>
  <si>
    <t>1689310</t>
  </si>
  <si>
    <t>12,053</t>
  </si>
  <si>
    <t>1989309</t>
  </si>
  <si>
    <t>1689323</t>
  </si>
  <si>
    <t>7,46</t>
  </si>
  <si>
    <t>1689320</t>
  </si>
  <si>
    <t>1689315</t>
  </si>
  <si>
    <t>6,325</t>
  </si>
  <si>
    <t>1689311</t>
  </si>
  <si>
    <t>14,610</t>
  </si>
  <si>
    <t>1689314</t>
  </si>
  <si>
    <t>6,839</t>
  </si>
  <si>
    <t>1689235</t>
  </si>
  <si>
    <t>17,345</t>
  </si>
  <si>
    <t>1689318</t>
  </si>
  <si>
    <t>12,711</t>
  </si>
  <si>
    <t>1689509</t>
  </si>
  <si>
    <t>1689317</t>
  </si>
  <si>
    <t>3,115</t>
  </si>
  <si>
    <t>1689279</t>
  </si>
  <si>
    <t>1689515</t>
  </si>
  <si>
    <t>1,879</t>
  </si>
  <si>
    <t>1689316</t>
  </si>
  <si>
    <t>1689289</t>
  </si>
  <si>
    <t>1689510</t>
  </si>
  <si>
    <t>1689321</t>
  </si>
  <si>
    <t>6,193</t>
  </si>
  <si>
    <t>1689518</t>
  </si>
  <si>
    <t>1689514</t>
  </si>
  <si>
    <t>1,48</t>
  </si>
  <si>
    <t>1689337</t>
  </si>
  <si>
    <t>1745459</t>
  </si>
  <si>
    <t>9,998</t>
  </si>
  <si>
    <t>1689506</t>
  </si>
  <si>
    <t>1689252</t>
  </si>
  <si>
    <t>1689287</t>
  </si>
  <si>
    <t>11,418</t>
  </si>
  <si>
    <t>1689290</t>
  </si>
  <si>
    <t>1689263</t>
  </si>
  <si>
    <t>1689255</t>
  </si>
  <si>
    <t>7,103</t>
  </si>
  <si>
    <t>1689284</t>
  </si>
  <si>
    <t>10,506</t>
  </si>
  <si>
    <t>1689259</t>
  </si>
  <si>
    <t>5,567</t>
  </si>
  <si>
    <t>1689445</t>
  </si>
  <si>
    <t>1689450</t>
  </si>
  <si>
    <t>1689282</t>
  </si>
  <si>
    <t>1689260</t>
  </si>
  <si>
    <t>1742542</t>
  </si>
  <si>
    <t>16,746</t>
  </si>
  <si>
    <t>1689257</t>
  </si>
  <si>
    <t>1689256</t>
  </si>
  <si>
    <t>1689455</t>
  </si>
  <si>
    <t>1689451</t>
  </si>
  <si>
    <t>1689454</t>
  </si>
  <si>
    <t>1689457</t>
  </si>
  <si>
    <t>1689456</t>
  </si>
  <si>
    <t>9,404</t>
  </si>
  <si>
    <t>1689444</t>
  </si>
  <si>
    <t>1689453</t>
  </si>
  <si>
    <t>1689448</t>
  </si>
  <si>
    <t>4,473</t>
  </si>
  <si>
    <t>1689452</t>
  </si>
  <si>
    <t>1689262</t>
  </si>
  <si>
    <t>1689449</t>
  </si>
  <si>
    <t>1689447</t>
  </si>
  <si>
    <t>1689458</t>
  </si>
  <si>
    <t>1742560</t>
  </si>
  <si>
    <t>17,28</t>
  </si>
  <si>
    <t>1689253</t>
  </si>
  <si>
    <t>1742563</t>
  </si>
  <si>
    <t>13,604</t>
  </si>
  <si>
    <t>1689446</t>
  </si>
  <si>
    <t>25,373</t>
  </si>
  <si>
    <t>1742551</t>
  </si>
  <si>
    <t>1746166</t>
  </si>
  <si>
    <t>1746118</t>
  </si>
  <si>
    <t>9,439</t>
  </si>
  <si>
    <t>1745776</t>
  </si>
  <si>
    <t>12,932</t>
  </si>
  <si>
    <t>1742554</t>
  </si>
  <si>
    <t>1742571</t>
  </si>
  <si>
    <t>9,368</t>
  </si>
  <si>
    <t>1745468</t>
  </si>
  <si>
    <t>13,012</t>
  </si>
  <si>
    <t>1742569</t>
  </si>
  <si>
    <t>21,973</t>
  </si>
  <si>
    <t>2423543</t>
  </si>
  <si>
    <t>11,906</t>
  </si>
  <si>
    <t>1746173</t>
  </si>
  <si>
    <t>12,756</t>
  </si>
  <si>
    <t>1689517</t>
  </si>
  <si>
    <t>1689516</t>
  </si>
  <si>
    <t>1689505</t>
  </si>
  <si>
    <t>1689513</t>
  </si>
  <si>
    <t>17446131</t>
  </si>
  <si>
    <t>14,22</t>
  </si>
  <si>
    <t>1689511</t>
  </si>
  <si>
    <t>1746121</t>
  </si>
  <si>
    <t>49,569</t>
  </si>
  <si>
    <t>1746117</t>
  </si>
  <si>
    <t>1742562</t>
  </si>
  <si>
    <t>1689512</t>
  </si>
  <si>
    <t>29,407</t>
  </si>
  <si>
    <t>1742553</t>
  </si>
  <si>
    <t>23,714</t>
  </si>
  <si>
    <t>1745778</t>
  </si>
  <si>
    <t>39,446</t>
  </si>
  <si>
    <t>1689239</t>
  </si>
  <si>
    <t>19,885</t>
  </si>
  <si>
    <t>1689679</t>
  </si>
  <si>
    <t>15,682</t>
  </si>
  <si>
    <t>1689242</t>
  </si>
  <si>
    <t>1689247</t>
  </si>
  <si>
    <t>26,491</t>
  </si>
  <si>
    <t>1689677</t>
  </si>
  <si>
    <t>18,293</t>
  </si>
  <si>
    <t>1689670</t>
  </si>
  <si>
    <t>1689673.</t>
  </si>
  <si>
    <t>17,559</t>
  </si>
  <si>
    <t>1689234</t>
  </si>
  <si>
    <t>1689261</t>
  </si>
  <si>
    <t>1689678</t>
  </si>
  <si>
    <t>1689258</t>
  </si>
  <si>
    <t>14,867</t>
  </si>
  <si>
    <t>1689249</t>
  </si>
  <si>
    <t>1742608</t>
  </si>
  <si>
    <t>1742607</t>
  </si>
  <si>
    <t>8,648</t>
  </si>
  <si>
    <t>1742604</t>
  </si>
  <si>
    <t>1742615</t>
  </si>
  <si>
    <t>24,328</t>
  </si>
  <si>
    <t>1689676.</t>
  </si>
  <si>
    <t>1689669</t>
  </si>
  <si>
    <t>1689245</t>
  </si>
  <si>
    <t>1689681.</t>
  </si>
  <si>
    <t>1689671</t>
  </si>
  <si>
    <t>1742603</t>
  </si>
  <si>
    <t>1742565</t>
  </si>
  <si>
    <t>18,699</t>
  </si>
  <si>
    <t>28,038</t>
  </si>
  <si>
    <t>1689672.</t>
  </si>
  <si>
    <t>16,912</t>
  </si>
  <si>
    <t>1689680</t>
  </si>
  <si>
    <t>10,255</t>
  </si>
  <si>
    <t>1742568</t>
  </si>
  <si>
    <t>1742570</t>
  </si>
  <si>
    <t>1689674.</t>
  </si>
  <si>
    <t>1742616</t>
  </si>
  <si>
    <t>1742566</t>
  </si>
  <si>
    <t>20,234</t>
  </si>
  <si>
    <t>1742614</t>
  </si>
  <si>
    <t>28,944</t>
  </si>
  <si>
    <t>1689470</t>
  </si>
  <si>
    <t>1689301</t>
  </si>
  <si>
    <t>23,314</t>
  </si>
  <si>
    <t>1745473</t>
  </si>
  <si>
    <t>9,519</t>
  </si>
  <si>
    <t>1689296</t>
  </si>
  <si>
    <t>1689461</t>
  </si>
  <si>
    <t>5693141</t>
  </si>
  <si>
    <t>1745479</t>
  </si>
  <si>
    <t>1745476</t>
  </si>
  <si>
    <t>5,891</t>
  </si>
  <si>
    <t>1745482</t>
  </si>
  <si>
    <t>1335753</t>
  </si>
  <si>
    <t>1335751</t>
  </si>
  <si>
    <t>119603</t>
  </si>
  <si>
    <t>1335757</t>
  </si>
  <si>
    <t>14,741</t>
  </si>
  <si>
    <t>1689464</t>
  </si>
  <si>
    <t>6,296</t>
  </si>
  <si>
    <t>0074016</t>
  </si>
  <si>
    <t>1689460</t>
  </si>
  <si>
    <t>1689468</t>
  </si>
  <si>
    <t>10,833</t>
  </si>
  <si>
    <t>1689459</t>
  </si>
  <si>
    <t>10,816</t>
  </si>
  <si>
    <t>1745484</t>
  </si>
  <si>
    <t>1745486</t>
  </si>
  <si>
    <t>11,153</t>
  </si>
  <si>
    <t>1745474</t>
  </si>
  <si>
    <t>7,455</t>
  </si>
  <si>
    <t>1745477</t>
  </si>
  <si>
    <t>1745481</t>
  </si>
  <si>
    <t>11,099</t>
  </si>
  <si>
    <t>1689347</t>
  </si>
  <si>
    <t>22-001476</t>
  </si>
  <si>
    <t>1689465</t>
  </si>
  <si>
    <t>1689467</t>
  </si>
  <si>
    <t>1689468.</t>
  </si>
  <si>
    <t>18,847</t>
  </si>
  <si>
    <t>1689619</t>
  </si>
  <si>
    <t>1689620</t>
  </si>
  <si>
    <t>1689634</t>
  </si>
  <si>
    <t>1689631</t>
  </si>
  <si>
    <t>1689466</t>
  </si>
  <si>
    <t>1689613</t>
  </si>
  <si>
    <t>1689343</t>
  </si>
  <si>
    <t>1746176</t>
  </si>
  <si>
    <t>7,866</t>
  </si>
  <si>
    <t>1689636</t>
  </si>
  <si>
    <t>1689308</t>
  </si>
  <si>
    <t>20</t>
  </si>
  <si>
    <t>3,453</t>
  </si>
  <si>
    <t>10,403</t>
  </si>
  <si>
    <t>15,268</t>
  </si>
  <si>
    <t>13,524</t>
  </si>
  <si>
    <t>8,677</t>
  </si>
  <si>
    <t>11,642</t>
  </si>
  <si>
    <t>18</t>
  </si>
  <si>
    <t>11</t>
  </si>
  <si>
    <t>22,002</t>
  </si>
  <si>
    <t>12,868</t>
  </si>
  <si>
    <t>13,10</t>
  </si>
  <si>
    <t>14,099</t>
  </si>
  <si>
    <t>9,07</t>
  </si>
  <si>
    <t>18,89</t>
  </si>
  <si>
    <t>17,131</t>
  </si>
  <si>
    <t>8,034</t>
  </si>
  <si>
    <t>12,605</t>
  </si>
  <si>
    <t>16,87</t>
  </si>
  <si>
    <t>12,02</t>
  </si>
  <si>
    <t>17,843</t>
  </si>
  <si>
    <t>18,32</t>
  </si>
  <si>
    <t>13,53</t>
  </si>
  <si>
    <t>17,791</t>
  </si>
  <si>
    <t>11,865</t>
  </si>
  <si>
    <t>9,85</t>
  </si>
  <si>
    <t>0,869</t>
  </si>
  <si>
    <t>22,357</t>
  </si>
  <si>
    <t>10,657</t>
  </si>
  <si>
    <t>16,084</t>
  </si>
  <si>
    <t>14,932</t>
  </si>
  <si>
    <t>10,791</t>
  </si>
  <si>
    <t>21,348</t>
  </si>
  <si>
    <t>6,268</t>
  </si>
  <si>
    <t>21,268</t>
  </si>
  <si>
    <t>17,387</t>
  </si>
  <si>
    <t>12,044</t>
  </si>
  <si>
    <t>17,333</t>
  </si>
  <si>
    <t>19,224</t>
  </si>
  <si>
    <t>6,111</t>
  </si>
  <si>
    <t>11,295</t>
  </si>
  <si>
    <t>19,308</t>
  </si>
  <si>
    <t>21</t>
  </si>
  <si>
    <t>11,75</t>
  </si>
  <si>
    <t>7,2</t>
  </si>
  <si>
    <t>21,16</t>
  </si>
  <si>
    <t>7,57</t>
  </si>
  <si>
    <t>31,829</t>
  </si>
  <si>
    <t>21,99</t>
  </si>
  <si>
    <t>6,435</t>
  </si>
  <si>
    <t>4,703</t>
  </si>
  <si>
    <t>11,19</t>
  </si>
  <si>
    <t>14,674</t>
  </si>
  <si>
    <t>13,488</t>
  </si>
  <si>
    <t>4,99</t>
  </si>
  <si>
    <t>12,119</t>
  </si>
  <si>
    <t>7,561</t>
  </si>
  <si>
    <t>5,13</t>
  </si>
  <si>
    <t>4,649</t>
  </si>
  <si>
    <t>6,31</t>
  </si>
  <si>
    <t>3,195</t>
  </si>
  <si>
    <t>9,153</t>
  </si>
  <si>
    <t>12,229</t>
  </si>
  <si>
    <t>16,64</t>
  </si>
  <si>
    <t>19,552</t>
  </si>
  <si>
    <t>5,656</t>
  </si>
  <si>
    <t>13,91</t>
  </si>
  <si>
    <t>14,917</t>
  </si>
  <si>
    <t>15,982</t>
  </si>
  <si>
    <t>20,877</t>
  </si>
  <si>
    <t>35,5</t>
  </si>
  <si>
    <t>5,1</t>
  </si>
  <si>
    <t>0,8</t>
  </si>
  <si>
    <t>9,255</t>
  </si>
  <si>
    <t>13,453</t>
  </si>
  <si>
    <t>4,209</t>
  </si>
  <si>
    <t>17,338</t>
  </si>
  <si>
    <t>7,6</t>
  </si>
  <si>
    <t>11,03</t>
  </si>
  <si>
    <t>15,9</t>
  </si>
  <si>
    <t>8,106</t>
  </si>
  <si>
    <t>2,23</t>
  </si>
  <si>
    <t>9,75</t>
  </si>
  <si>
    <t>6,072</t>
  </si>
  <si>
    <t>31,009</t>
  </si>
  <si>
    <t>л/с №0000001154966</t>
  </si>
  <si>
    <t>л/с №0000001155302</t>
  </si>
  <si>
    <t>л/с №0000001155536</t>
  </si>
  <si>
    <t>л/с №0000001153810</t>
  </si>
  <si>
    <t>л/с №0000001153819</t>
  </si>
  <si>
    <t>л/с №0000001155531</t>
  </si>
  <si>
    <t>л/с №0000001153862</t>
  </si>
  <si>
    <t>л/с №0000001155453</t>
  </si>
  <si>
    <t>л/с №0000001155117</t>
  </si>
  <si>
    <t>л/с №0000001153708</t>
  </si>
  <si>
    <t>л/с №0000001155261</t>
  </si>
  <si>
    <t>не работает</t>
  </si>
  <si>
    <t>089872</t>
  </si>
  <si>
    <t>снят</t>
  </si>
  <si>
    <t>22079905</t>
  </si>
  <si>
    <t>04751166</t>
  </si>
  <si>
    <t>0073034</t>
  </si>
  <si>
    <t>22079902</t>
  </si>
  <si>
    <t>22079904</t>
  </si>
  <si>
    <t>1487619-1</t>
  </si>
  <si>
    <t>22-090129</t>
  </si>
  <si>
    <t>нет счетчика</t>
  </si>
  <si>
    <t>22002115</t>
  </si>
  <si>
    <t>начальные</t>
  </si>
  <si>
    <t>реестр</t>
  </si>
  <si>
    <t>ИТОГО с показаниями</t>
  </si>
  <si>
    <t>ИТОГО без показаний</t>
  </si>
  <si>
    <t>ИТОГО</t>
  </si>
  <si>
    <t>ЛК и реестр</t>
  </si>
  <si>
    <t>лк</t>
  </si>
  <si>
    <t>Показания на май 2023</t>
  </si>
  <si>
    <t>Итог</t>
  </si>
  <si>
    <t>В платежных документах за Март 2024 года, произведен перерасчет платы за услугу «Отопление» по фактическому потреблению за январь - апрель 2023 год.
Перерасчет был выполнен по фактическому расходу общедомового прибора учета с  учетом индивидуальных приборов учета.
Перерасчет произведен в соответствии с формулой 18(3) пункта 20(2) Приложения 2 Правил, утвержденных Постановлением Российской Федерации от 06.05.2011 №354.</t>
  </si>
  <si>
    <t>Ниже приведена подробная расшифровка перерасчета по услуге "Отопление" за январь - апрель 2023 г. по Вашему лицевому счету.</t>
  </si>
  <si>
    <t>Общий расход тепловой энергии по ОДПУ, Гкал</t>
  </si>
  <si>
    <t>Расход тепловой энергии на подогрев ХВС для ГВС, Гкал</t>
  </si>
  <si>
    <t>Расход тепловой энергии на отопление, Гкал</t>
  </si>
  <si>
    <t>Суммарный расход тепловой энергии по ИПУ, Гкал</t>
  </si>
  <si>
    <t>9=7/2</t>
  </si>
  <si>
    <t xml:space="preserve"> - Формула расчета = ("Показания на июнь 2023" - "Показания на декабрь 2022 г") * Коэффициент трансформации</t>
  </si>
  <si>
    <t>Общий расход тепловой энергии за 2023 г., Гкал</t>
  </si>
  <si>
    <t>Сумма начислений по отоплению 1/12 январь-апрель 2023 г.</t>
  </si>
  <si>
    <t>Расчетная сумма по отоплению исходя из фактического расхода за 2023 г.</t>
  </si>
  <si>
    <t>Показания на 01.12.2022</t>
  </si>
  <si>
    <t>Показания на 01.06.2023</t>
  </si>
  <si>
    <t xml:space="preserve"> - В случае если в данной ячейке указан "0", при наличии показания на декабрь 2022 года, то расчет ИПУ произведен по среднему потреблению.</t>
  </si>
  <si>
    <t xml:space="preserve"> - Разница между фактической стоимостью отопления и суммой начисления по услуге с января по апрель 2023г</t>
  </si>
  <si>
    <t>Показания на апрель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</si>
</sst>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00"/>
    <numFmt numFmtId="165" formatCode="0.0000"/>
    <numFmt numFmtId="166" formatCode="0.00000000"/>
    <numFmt numFmtId="167" formatCode="0.0"/>
    <numFmt numFmtId="168" formatCode="#,##0.0000"/>
    <numFmt numFmtId="169" formatCode="0.000000000"/>
    <numFmt numFmtId="170" formatCode="#,##0.000"/>
    <numFmt numFmtId="171" formatCode="0.00000"/>
  </numFmts>
  <fonts count="2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  <charset val="204"/>
    </font>
    <font>
      <sz val="8"/>
      <color indexed="59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8"/>
      <color indexed="5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2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9">
    <xf numFmtId="0" fontId="0" fillId="0" borderId="0" xfId="0"/>
    <xf numFmtId="0" fontId="2" fillId="2" borderId="1" xfId="1" applyNumberFormat="1" applyFont="1" applyFill="1" applyBorder="1" applyAlignment="1">
      <alignment vertical="top" wrapText="1"/>
    </xf>
    <xf numFmtId="14" fontId="2" fillId="2" borderId="1" xfId="1" applyNumberFormat="1" applyFont="1" applyFill="1" applyBorder="1" applyAlignment="1">
      <alignment vertical="top" wrapText="1"/>
    </xf>
    <xf numFmtId="14" fontId="0" fillId="0" borderId="0" xfId="0" applyNumberFormat="1"/>
    <xf numFmtId="0" fontId="0" fillId="0" borderId="0" xfId="0" applyFill="1"/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0" fillId="0" borderId="3" xfId="0" applyNumberFormat="1" applyFont="1" applyFill="1" applyBorder="1" applyAlignment="1">
      <alignment vertical="top" wrapText="1"/>
    </xf>
    <xf numFmtId="0" fontId="4" fillId="5" borderId="3" xfId="0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6" fillId="6" borderId="5" xfId="2" applyNumberFormat="1" applyFont="1" applyFill="1" applyBorder="1" applyAlignment="1">
      <alignment vertical="top" wrapText="1"/>
    </xf>
    <xf numFmtId="14" fontId="6" fillId="6" borderId="6" xfId="2" applyNumberFormat="1" applyFont="1" applyFill="1" applyBorder="1" applyAlignment="1">
      <alignment vertical="top" wrapText="1"/>
    </xf>
    <xf numFmtId="0" fontId="6" fillId="6" borderId="6" xfId="2" applyNumberFormat="1" applyFont="1" applyFill="1" applyBorder="1" applyAlignment="1">
      <alignment vertical="top" wrapText="1"/>
    </xf>
    <xf numFmtId="0" fontId="5" fillId="0" borderId="0" xfId="2"/>
    <xf numFmtId="0" fontId="6" fillId="6" borderId="0" xfId="2" applyNumberFormat="1" applyFont="1" applyFill="1" applyBorder="1" applyAlignment="1">
      <alignment vertical="top" wrapText="1"/>
    </xf>
    <xf numFmtId="14" fontId="6" fillId="6" borderId="0" xfId="2" applyNumberFormat="1" applyFont="1" applyFill="1" applyBorder="1" applyAlignment="1">
      <alignment vertical="top" wrapText="1"/>
    </xf>
    <xf numFmtId="0" fontId="5" fillId="0" borderId="0" xfId="2" applyAlignment="1">
      <alignment horizontal="center" vertical="center" wrapText="1"/>
    </xf>
    <xf numFmtId="0" fontId="0" fillId="8" borderId="0" xfId="0" applyFill="1"/>
    <xf numFmtId="0" fontId="5" fillId="0" borderId="0" xfId="2" applyFill="1"/>
    <xf numFmtId="165" fontId="0" fillId="8" borderId="0" xfId="0" applyNumberFormat="1" applyFill="1"/>
    <xf numFmtId="165" fontId="6" fillId="6" borderId="6" xfId="2" applyNumberFormat="1" applyFont="1" applyFill="1" applyBorder="1" applyAlignment="1">
      <alignment vertical="top" wrapText="1"/>
    </xf>
    <xf numFmtId="165" fontId="6" fillId="8" borderId="6" xfId="2" applyNumberFormat="1" applyFont="1" applyFill="1" applyBorder="1" applyAlignment="1">
      <alignment vertical="top" wrapText="1"/>
    </xf>
    <xf numFmtId="165" fontId="6" fillId="9" borderId="6" xfId="2" applyNumberFormat="1" applyFont="1" applyFill="1" applyBorder="1" applyAlignment="1">
      <alignment vertical="top" wrapText="1"/>
    </xf>
    <xf numFmtId="0" fontId="0" fillId="0" borderId="10" xfId="0" applyNumberFormat="1" applyFont="1" applyFill="1" applyBorder="1" applyAlignment="1">
      <alignment vertical="top" wrapText="1"/>
    </xf>
    <xf numFmtId="0" fontId="0" fillId="0" borderId="10" xfId="0" applyNumberFormat="1" applyFont="1" applyFill="1" applyBorder="1" applyAlignment="1">
      <alignment vertical="top" wrapText="1" indent="2"/>
    </xf>
    <xf numFmtId="49" fontId="0" fillId="0" borderId="3" xfId="0" applyNumberFormat="1" applyFont="1" applyFill="1" applyBorder="1" applyAlignment="1">
      <alignment horizontal="right" vertical="top"/>
    </xf>
    <xf numFmtId="0" fontId="0" fillId="0" borderId="10" xfId="0" applyNumberFormat="1" applyFont="1" applyFill="1" applyBorder="1" applyAlignment="1">
      <alignment vertical="top" wrapText="1" indent="4"/>
    </xf>
    <xf numFmtId="2" fontId="0" fillId="0" borderId="0" xfId="0" applyNumberFormat="1"/>
    <xf numFmtId="165" fontId="0" fillId="10" borderId="0" xfId="0" applyNumberFormat="1" applyFill="1"/>
    <xf numFmtId="0" fontId="0" fillId="0" borderId="3" xfId="0" applyNumberFormat="1" applyFont="1" applyFill="1" applyBorder="1" applyAlignment="1">
      <alignment horizontal="right" vertical="top"/>
    </xf>
    <xf numFmtId="0" fontId="0" fillId="0" borderId="0" xfId="0" applyBorder="1"/>
    <xf numFmtId="49" fontId="0" fillId="0" borderId="0" xfId="0" applyNumberFormat="1" applyBorder="1"/>
    <xf numFmtId="165" fontId="6" fillId="7" borderId="6" xfId="2" applyNumberFormat="1" applyFont="1" applyFill="1" applyBorder="1" applyAlignment="1">
      <alignment vertical="top" wrapText="1"/>
    </xf>
    <xf numFmtId="166" fontId="0" fillId="0" borderId="0" xfId="0" applyNumberFormat="1"/>
    <xf numFmtId="0" fontId="2" fillId="2" borderId="1" xfId="1" applyNumberFormat="1" applyFont="1" applyFill="1" applyBorder="1" applyAlignment="1">
      <alignment horizontal="left" vertical="top"/>
    </xf>
    <xf numFmtId="168" fontId="0" fillId="8" borderId="0" xfId="0" applyNumberFormat="1" applyFill="1"/>
    <xf numFmtId="168" fontId="0" fillId="0" borderId="0" xfId="0" applyNumberFormat="1"/>
    <xf numFmtId="0" fontId="3" fillId="4" borderId="3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4" fontId="0" fillId="0" borderId="0" xfId="0" applyNumberFormat="1"/>
    <xf numFmtId="164" fontId="0" fillId="10" borderId="0" xfId="0" applyNumberFormat="1" applyFill="1"/>
    <xf numFmtId="0" fontId="0" fillId="0" borderId="3" xfId="0" applyFill="1" applyBorder="1"/>
    <xf numFmtId="169" fontId="0" fillId="0" borderId="0" xfId="0" applyNumberFormat="1"/>
    <xf numFmtId="0" fontId="2" fillId="2" borderId="1" xfId="3" applyNumberFormat="1" applyFont="1" applyFill="1" applyBorder="1" applyAlignment="1">
      <alignment horizontal="left" vertical="top"/>
    </xf>
    <xf numFmtId="14" fontId="0" fillId="8" borderId="0" xfId="0" applyNumberFormat="1" applyFill="1"/>
    <xf numFmtId="164" fontId="0" fillId="10" borderId="10" xfId="0" applyNumberFormat="1" applyFont="1" applyFill="1" applyBorder="1" applyAlignment="1">
      <alignment vertical="top" wrapText="1"/>
    </xf>
    <xf numFmtId="170" fontId="3" fillId="3" borderId="3" xfId="0" applyNumberFormat="1" applyFont="1" applyFill="1" applyBorder="1" applyAlignment="1">
      <alignment horizontal="center" vertical="center" wrapText="1"/>
    </xf>
    <xf numFmtId="170" fontId="3" fillId="4" borderId="3" xfId="0" applyNumberFormat="1" applyFont="1" applyFill="1" applyBorder="1" applyAlignment="1">
      <alignment vertical="center" wrapText="1"/>
    </xf>
    <xf numFmtId="170" fontId="4" fillId="5" borderId="3" xfId="0" applyNumberFormat="1" applyFont="1" applyFill="1" applyBorder="1" applyAlignment="1">
      <alignment horizontal="center" vertical="center" wrapText="1"/>
    </xf>
    <xf numFmtId="170" fontId="3" fillId="4" borderId="8" xfId="0" applyNumberFormat="1" applyFont="1" applyFill="1" applyBorder="1" applyAlignment="1">
      <alignment vertical="center" wrapText="1"/>
    </xf>
    <xf numFmtId="170" fontId="0" fillId="0" borderId="0" xfId="0" applyNumberFormat="1"/>
    <xf numFmtId="2" fontId="0" fillId="0" borderId="0" xfId="0" applyNumberFormat="1" applyFill="1"/>
    <xf numFmtId="164" fontId="6" fillId="6" borderId="0" xfId="2" applyNumberFormat="1" applyFont="1" applyFill="1" applyBorder="1" applyAlignment="1">
      <alignment vertical="top" wrapText="1"/>
    </xf>
    <xf numFmtId="164" fontId="0" fillId="8" borderId="0" xfId="0" applyNumberFormat="1" applyFill="1"/>
    <xf numFmtId="164" fontId="0" fillId="0" borderId="11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horizontal="right" vertical="center"/>
    </xf>
    <xf numFmtId="167" fontId="0" fillId="0" borderId="11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8" fillId="0" borderId="0" xfId="0" applyFont="1"/>
    <xf numFmtId="0" fontId="9" fillId="2" borderId="3" xfId="1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5" fontId="8" fillId="0" borderId="3" xfId="4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3" xfId="0" applyFont="1" applyBorder="1"/>
    <xf numFmtId="165" fontId="8" fillId="0" borderId="0" xfId="0" applyNumberFormat="1" applyFont="1"/>
    <xf numFmtId="4" fontId="8" fillId="0" borderId="0" xfId="0" applyNumberFormat="1" applyFont="1"/>
    <xf numFmtId="164" fontId="8" fillId="0" borderId="0" xfId="0" applyNumberFormat="1" applyFont="1"/>
    <xf numFmtId="165" fontId="6" fillId="9" borderId="14" xfId="2" applyNumberFormat="1" applyFont="1" applyFill="1" applyBorder="1" applyAlignment="1">
      <alignment vertical="top" wrapText="1"/>
    </xf>
    <xf numFmtId="165" fontId="6" fillId="9" borderId="0" xfId="2" applyNumberFormat="1" applyFont="1" applyFill="1" applyBorder="1" applyAlignment="1">
      <alignment vertical="top" wrapText="1"/>
    </xf>
    <xf numFmtId="0" fontId="0" fillId="10" borderId="0" xfId="0" applyFill="1"/>
    <xf numFmtId="0" fontId="0" fillId="13" borderId="0" xfId="0" applyFill="1"/>
    <xf numFmtId="164" fontId="11" fillId="0" borderId="3" xfId="0" applyNumberFormat="1" applyFont="1" applyFill="1" applyBorder="1"/>
    <xf numFmtId="164" fontId="11" fillId="0" borderId="7" xfId="0" applyNumberFormat="1" applyFont="1" applyFill="1" applyBorder="1"/>
    <xf numFmtId="164" fontId="12" fillId="0" borderId="1" xfId="0" applyNumberFormat="1" applyFont="1" applyFill="1" applyBorder="1" applyAlignment="1">
      <alignment horizontal="right" wrapText="1"/>
    </xf>
    <xf numFmtId="164" fontId="11" fillId="0" borderId="15" xfId="0" applyNumberFormat="1" applyFont="1" applyFill="1" applyBorder="1"/>
    <xf numFmtId="164" fontId="11" fillId="0" borderId="3" xfId="0" applyNumberFormat="1" applyFont="1" applyFill="1" applyBorder="1" applyAlignment="1"/>
    <xf numFmtId="40" fontId="13" fillId="0" borderId="16" xfId="5" applyNumberFormat="1" applyFont="1" applyBorder="1" applyAlignment="1">
      <alignment horizontal="right" vertical="top" wrapText="1"/>
    </xf>
    <xf numFmtId="0" fontId="2" fillId="2" borderId="1" xfId="4" applyNumberFormat="1" applyFont="1" applyFill="1" applyBorder="1" applyAlignment="1">
      <alignment horizontal="left" vertical="top"/>
    </xf>
    <xf numFmtId="0" fontId="6" fillId="11" borderId="1" xfId="6" applyNumberFormat="1" applyFont="1" applyFill="1" applyBorder="1" applyAlignment="1">
      <alignment vertical="top" wrapText="1"/>
    </xf>
    <xf numFmtId="0" fontId="1" fillId="12" borderId="1" xfId="6" applyNumberFormat="1" applyFont="1" applyFill="1" applyBorder="1" applyAlignment="1">
      <alignment vertical="top" wrapText="1"/>
    </xf>
    <xf numFmtId="4" fontId="1" fillId="12" borderId="1" xfId="6" applyNumberFormat="1" applyFont="1" applyFill="1" applyBorder="1" applyAlignment="1">
      <alignment horizontal="right" vertical="top"/>
    </xf>
    <xf numFmtId="0" fontId="1" fillId="6" borderId="1" xfId="6" applyNumberFormat="1" applyFont="1" applyFill="1" applyBorder="1" applyAlignment="1">
      <alignment vertical="top" wrapText="1" indent="2"/>
    </xf>
    <xf numFmtId="2" fontId="1" fillId="6" borderId="1" xfId="6" applyNumberFormat="1" applyFont="1" applyFill="1" applyBorder="1" applyAlignment="1">
      <alignment horizontal="right" vertical="top"/>
    </xf>
    <xf numFmtId="0" fontId="1" fillId="0" borderId="1" xfId="6" applyNumberFormat="1" applyFont="1" applyBorder="1" applyAlignment="1">
      <alignment vertical="top" wrapText="1" indent="4"/>
    </xf>
    <xf numFmtId="2" fontId="1" fillId="0" borderId="1" xfId="6" applyNumberFormat="1" applyFont="1" applyBorder="1" applyAlignment="1">
      <alignment horizontal="right" vertical="top"/>
    </xf>
    <xf numFmtId="4" fontId="1" fillId="6" borderId="1" xfId="6" applyNumberFormat="1" applyFont="1" applyFill="1" applyBorder="1" applyAlignment="1">
      <alignment horizontal="right" vertical="top"/>
    </xf>
    <xf numFmtId="0" fontId="6" fillId="11" borderId="1" xfId="6" applyNumberFormat="1" applyFont="1" applyFill="1" applyBorder="1" applyAlignment="1">
      <alignment vertical="top"/>
    </xf>
    <xf numFmtId="4" fontId="6" fillId="11" borderId="1" xfId="6" applyNumberFormat="1" applyFont="1" applyFill="1" applyBorder="1" applyAlignment="1">
      <alignment horizontal="right" vertical="top"/>
    </xf>
    <xf numFmtId="0" fontId="1" fillId="0" borderId="0" xfId="6"/>
    <xf numFmtId="165" fontId="0" fillId="0" borderId="0" xfId="0" applyNumberFormat="1" applyFill="1"/>
    <xf numFmtId="0" fontId="2" fillId="2" borderId="12" xfId="4" applyNumberFormat="1" applyFont="1" applyFill="1" applyBorder="1" applyAlignment="1">
      <alignment horizontal="left" vertical="top"/>
    </xf>
    <xf numFmtId="0" fontId="2" fillId="2" borderId="13" xfId="4" applyNumberFormat="1" applyFont="1" applyFill="1" applyBorder="1" applyAlignment="1">
      <alignment horizontal="left" vertical="top"/>
    </xf>
    <xf numFmtId="1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10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164" fontId="0" fillId="10" borderId="0" xfId="0" applyNumberFormat="1" applyFill="1" applyAlignment="1">
      <alignment horizontal="left"/>
    </xf>
    <xf numFmtId="0" fontId="0" fillId="10" borderId="0" xfId="0" applyFill="1" applyAlignment="1">
      <alignment horizontal="left"/>
    </xf>
    <xf numFmtId="164" fontId="15" fillId="0" borderId="3" xfId="0" applyNumberFormat="1" applyFont="1" applyFill="1" applyBorder="1"/>
    <xf numFmtId="0" fontId="16" fillId="2" borderId="1" xfId="4" applyNumberFormat="1" applyFont="1" applyFill="1" applyBorder="1" applyAlignment="1">
      <alignment horizontal="left" vertical="top"/>
    </xf>
    <xf numFmtId="14" fontId="16" fillId="2" borderId="1" xfId="1" applyNumberFormat="1" applyFont="1" applyFill="1" applyBorder="1" applyAlignment="1">
      <alignment vertical="top" wrapText="1"/>
    </xf>
    <xf numFmtId="0" fontId="14" fillId="0" borderId="0" xfId="0" applyFont="1"/>
    <xf numFmtId="4" fontId="2" fillId="2" borderId="1" xfId="7" applyNumberFormat="1" applyFont="1" applyFill="1" applyBorder="1" applyAlignment="1">
      <alignment horizontal="right" vertical="top" wrapText="1"/>
    </xf>
    <xf numFmtId="4" fontId="2" fillId="2" borderId="1" xfId="1" applyNumberFormat="1" applyFont="1" applyFill="1" applyBorder="1" applyAlignment="1">
      <alignment horizontal="right" vertical="top" wrapText="1"/>
    </xf>
    <xf numFmtId="0" fontId="6" fillId="0" borderId="6" xfId="2" applyNumberFormat="1" applyFont="1" applyFill="1" applyBorder="1" applyAlignment="1">
      <alignment vertical="top" wrapText="1"/>
    </xf>
    <xf numFmtId="0" fontId="6" fillId="0" borderId="6" xfId="0" applyNumberFormat="1" applyFont="1" applyFill="1" applyBorder="1" applyAlignment="1">
      <alignment vertical="top" wrapText="1"/>
    </xf>
    <xf numFmtId="0" fontId="7" fillId="0" borderId="4" xfId="0" applyNumberFormat="1" applyFont="1" applyFill="1" applyBorder="1" applyAlignment="1">
      <alignment vertical="top" wrapText="1" indent="2"/>
    </xf>
    <xf numFmtId="0" fontId="14" fillId="0" borderId="0" xfId="0" applyFont="1" applyFill="1"/>
    <xf numFmtId="0" fontId="17" fillId="0" borderId="4" xfId="0" applyNumberFormat="1" applyFont="1" applyFill="1" applyBorder="1" applyAlignment="1">
      <alignment vertical="top" wrapText="1" indent="2"/>
    </xf>
    <xf numFmtId="0" fontId="2" fillId="0" borderId="1" xfId="1" applyNumberFormat="1" applyFont="1" applyFill="1" applyBorder="1" applyAlignment="1">
      <alignment horizontal="left" vertical="top"/>
    </xf>
    <xf numFmtId="0" fontId="2" fillId="0" borderId="4" xfId="0" applyNumberFormat="1" applyFont="1" applyFill="1" applyBorder="1" applyAlignment="1">
      <alignment vertical="top" wrapText="1" indent="3"/>
    </xf>
    <xf numFmtId="0" fontId="7" fillId="0" borderId="3" xfId="0" applyNumberFormat="1" applyFont="1" applyFill="1" applyBorder="1" applyAlignment="1">
      <alignment vertical="top" wrapText="1" indent="2"/>
    </xf>
    <xf numFmtId="14" fontId="0" fillId="0" borderId="18" xfId="0" applyNumberFormat="1" applyBorder="1"/>
    <xf numFmtId="0" fontId="5" fillId="0" borderId="18" xfId="2" applyBorder="1" applyAlignment="1">
      <alignment wrapText="1"/>
    </xf>
    <xf numFmtId="0" fontId="5" fillId="0" borderId="18" xfId="2" applyFill="1" applyBorder="1"/>
    <xf numFmtId="0" fontId="18" fillId="0" borderId="18" xfId="2" applyFont="1" applyFill="1" applyBorder="1"/>
    <xf numFmtId="0" fontId="0" fillId="0" borderId="19" xfId="0" applyNumberFormat="1" applyFont="1" applyBorder="1" applyAlignment="1">
      <alignment horizontal="right" vertical="center"/>
    </xf>
    <xf numFmtId="14" fontId="5" fillId="0" borderId="18" xfId="2" applyNumberFormat="1" applyFill="1" applyBorder="1"/>
    <xf numFmtId="0" fontId="5" fillId="10" borderId="18" xfId="2" applyFill="1" applyBorder="1"/>
    <xf numFmtId="0" fontId="5" fillId="13" borderId="18" xfId="2" applyFill="1" applyBorder="1"/>
    <xf numFmtId="0" fontId="0" fillId="10" borderId="19" xfId="0" applyNumberFormat="1" applyFont="1" applyFill="1" applyBorder="1" applyAlignment="1">
      <alignment horizontal="right" vertical="center"/>
    </xf>
    <xf numFmtId="0" fontId="0" fillId="8" borderId="18" xfId="0" applyFill="1" applyBorder="1"/>
    <xf numFmtId="0" fontId="0" fillId="0" borderId="18" xfId="0" applyBorder="1"/>
    <xf numFmtId="2" fontId="0" fillId="0" borderId="18" xfId="0" applyNumberFormat="1" applyBorder="1"/>
    <xf numFmtId="14" fontId="2" fillId="0" borderId="3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vertical="top" wrapText="1"/>
    </xf>
    <xf numFmtId="0" fontId="5" fillId="0" borderId="3" xfId="2" applyFill="1" applyBorder="1"/>
    <xf numFmtId="0" fontId="2" fillId="14" borderId="1" xfId="1" applyNumberFormat="1" applyFont="1" applyFill="1" applyBorder="1" applyAlignment="1">
      <alignment horizontal="left" vertical="top"/>
    </xf>
    <xf numFmtId="14" fontId="2" fillId="14" borderId="1" xfId="1" applyNumberFormat="1" applyFont="1" applyFill="1" applyBorder="1" applyAlignment="1">
      <alignment vertical="top" wrapText="1"/>
    </xf>
    <xf numFmtId="0" fontId="2" fillId="14" borderId="1" xfId="1" applyNumberFormat="1" applyFont="1" applyFill="1" applyBorder="1" applyAlignment="1">
      <alignment vertical="top" wrapText="1"/>
    </xf>
    <xf numFmtId="0" fontId="0" fillId="14" borderId="0" xfId="0" applyFill="1"/>
    <xf numFmtId="0" fontId="7" fillId="14" borderId="4" xfId="0" applyNumberFormat="1" applyFont="1" applyFill="1" applyBorder="1" applyAlignment="1">
      <alignment vertical="top" wrapText="1" indent="2"/>
    </xf>
    <xf numFmtId="0" fontId="5" fillId="14" borderId="18" xfId="2" applyFill="1" applyBorder="1"/>
    <xf numFmtId="165" fontId="0" fillId="14" borderId="0" xfId="0" applyNumberFormat="1" applyFill="1"/>
    <xf numFmtId="14" fontId="2" fillId="14" borderId="12" xfId="1" applyNumberFormat="1" applyFont="1" applyFill="1" applyBorder="1" applyAlignment="1">
      <alignment vertical="top" wrapText="1"/>
    </xf>
    <xf numFmtId="0" fontId="7" fillId="14" borderId="17" xfId="0" applyNumberFormat="1" applyFont="1" applyFill="1" applyBorder="1" applyAlignment="1">
      <alignment vertical="top" wrapText="1" indent="2"/>
    </xf>
    <xf numFmtId="14" fontId="2" fillId="14" borderId="3" xfId="1" applyNumberFormat="1" applyFont="1" applyFill="1" applyBorder="1" applyAlignment="1">
      <alignment vertical="top" wrapText="1"/>
    </xf>
    <xf numFmtId="0" fontId="0" fillId="14" borderId="3" xfId="0" applyFill="1" applyBorder="1"/>
    <xf numFmtId="0" fontId="7" fillId="14" borderId="3" xfId="0" applyNumberFormat="1" applyFont="1" applyFill="1" applyBorder="1" applyAlignment="1">
      <alignment vertical="top" wrapText="1" indent="2"/>
    </xf>
    <xf numFmtId="0" fontId="0" fillId="14" borderId="3" xfId="0" applyNumberFormat="1" applyFont="1" applyFill="1" applyBorder="1" applyAlignment="1">
      <alignment horizontal="right" vertical="center"/>
    </xf>
    <xf numFmtId="165" fontId="0" fillId="14" borderId="3" xfId="0" applyNumberFormat="1" applyFill="1" applyBorder="1"/>
    <xf numFmtId="0" fontId="5" fillId="14" borderId="3" xfId="2" applyFill="1" applyBorder="1"/>
    <xf numFmtId="0" fontId="0" fillId="14" borderId="0" xfId="0" applyFill="1" applyBorder="1"/>
    <xf numFmtId="165" fontId="0" fillId="14" borderId="0" xfId="0" applyNumberFormat="1" applyFill="1" applyBorder="1"/>
    <xf numFmtId="0" fontId="15" fillId="0" borderId="3" xfId="0" applyFont="1" applyFill="1" applyBorder="1"/>
    <xf numFmtId="0" fontId="0" fillId="0" borderId="3" xfId="0" applyBorder="1"/>
    <xf numFmtId="0" fontId="0" fillId="0" borderId="0" xfId="0" applyAlignment="1">
      <alignment horizontal="right"/>
    </xf>
    <xf numFmtId="0" fontId="1" fillId="0" borderId="1" xfId="1" applyNumberFormat="1" applyFont="1" applyBorder="1" applyAlignment="1">
      <alignment vertical="top"/>
    </xf>
    <xf numFmtId="49" fontId="1" fillId="0" borderId="1" xfId="1" applyNumberFormat="1" applyFont="1" applyBorder="1" applyAlignment="1">
      <alignment vertical="top"/>
    </xf>
    <xf numFmtId="49" fontId="16" fillId="0" borderId="1" xfId="1" applyNumberFormat="1" applyFont="1" applyBorder="1" applyAlignment="1">
      <alignment vertical="top"/>
    </xf>
    <xf numFmtId="0" fontId="2" fillId="2" borderId="3" xfId="8" applyNumberFormat="1" applyFont="1" applyFill="1" applyBorder="1" applyAlignment="1">
      <alignment horizontal="left" vertical="top" wrapText="1"/>
    </xf>
    <xf numFmtId="164" fontId="2" fillId="2" borderId="3" xfId="8" applyNumberFormat="1" applyFont="1" applyFill="1" applyBorder="1" applyAlignment="1">
      <alignment horizontal="right" vertical="top" wrapText="1"/>
    </xf>
    <xf numFmtId="0" fontId="2" fillId="2" borderId="3" xfId="8" applyNumberFormat="1" applyFont="1" applyFill="1" applyBorder="1" applyAlignment="1">
      <alignment horizontal="right" vertical="top" wrapText="1"/>
    </xf>
    <xf numFmtId="164" fontId="5" fillId="0" borderId="0" xfId="2" applyNumberFormat="1" applyFill="1"/>
    <xf numFmtId="165" fontId="19" fillId="0" borderId="0" xfId="0" applyNumberFormat="1" applyFont="1" applyFill="1"/>
    <xf numFmtId="170" fontId="0" fillId="0" borderId="0" xfId="0" applyNumberFormat="1" applyFill="1"/>
    <xf numFmtId="0" fontId="20" fillId="2" borderId="1" xfId="7" applyNumberFormat="1" applyFont="1" applyFill="1" applyBorder="1" applyAlignment="1">
      <alignment vertical="top" wrapText="1"/>
    </xf>
    <xf numFmtId="4" fontId="20" fillId="2" borderId="1" xfId="7" applyNumberFormat="1" applyFont="1" applyFill="1" applyBorder="1" applyAlignment="1">
      <alignment horizontal="right" vertical="top" wrapText="1"/>
    </xf>
    <xf numFmtId="0" fontId="2" fillId="2" borderId="1" xfId="7" applyNumberFormat="1" applyFont="1" applyFill="1" applyBorder="1" applyAlignment="1">
      <alignment vertical="top" wrapText="1"/>
    </xf>
    <xf numFmtId="2" fontId="2" fillId="2" borderId="1" xfId="7" applyNumberFormat="1" applyFont="1" applyFill="1" applyBorder="1" applyAlignment="1">
      <alignment horizontal="right" vertical="top" wrapText="1"/>
    </xf>
    <xf numFmtId="0" fontId="2" fillId="2" borderId="1" xfId="7" applyNumberFormat="1" applyFont="1" applyFill="1" applyBorder="1" applyAlignment="1">
      <alignment horizontal="right" vertical="top" wrapText="1"/>
    </xf>
    <xf numFmtId="0" fontId="1" fillId="0" borderId="0" xfId="7"/>
    <xf numFmtId="0" fontId="20" fillId="2" borderId="1" xfId="7" applyNumberFormat="1" applyFont="1" applyFill="1" applyBorder="1" applyAlignment="1">
      <alignment horizontal="left" vertical="top" wrapText="1"/>
    </xf>
    <xf numFmtId="0" fontId="0" fillId="10" borderId="0" xfId="0" applyFill="1" applyAlignment="1">
      <alignment horizontal="right"/>
    </xf>
    <xf numFmtId="0" fontId="8" fillId="0" borderId="3" xfId="0" applyFont="1" applyBorder="1" applyAlignment="1">
      <alignment horizontal="right"/>
    </xf>
    <xf numFmtId="165" fontId="8" fillId="0" borderId="3" xfId="0" applyNumberFormat="1" applyFont="1" applyBorder="1" applyAlignment="1">
      <alignment horizontal="right"/>
    </xf>
    <xf numFmtId="171" fontId="8" fillId="0" borderId="3" xfId="0" applyNumberFormat="1" applyFont="1" applyBorder="1" applyAlignment="1">
      <alignment horizontal="right"/>
    </xf>
    <xf numFmtId="4" fontId="8" fillId="0" borderId="3" xfId="0" applyNumberFormat="1" applyFont="1" applyBorder="1" applyAlignment="1">
      <alignment horizontal="right"/>
    </xf>
    <xf numFmtId="0" fontId="6" fillId="11" borderId="12" xfId="6" applyNumberFormat="1" applyFont="1" applyFill="1" applyBorder="1" applyAlignment="1">
      <alignment vertical="top" wrapText="1"/>
    </xf>
    <xf numFmtId="0" fontId="6" fillId="11" borderId="2" xfId="6" applyNumberFormat="1" applyFont="1" applyFill="1" applyBorder="1" applyAlignment="1">
      <alignment vertical="top" wrapText="1"/>
    </xf>
    <xf numFmtId="0" fontId="6" fillId="11" borderId="13" xfId="6" applyNumberFormat="1" applyFont="1" applyFill="1" applyBorder="1" applyAlignment="1">
      <alignment vertical="top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wrapText="1"/>
    </xf>
  </cellXfs>
  <cellStyles count="9">
    <cellStyle name="Обычный" xfId="0" builtinId="0"/>
    <cellStyle name="Обычный 2" xfId="2"/>
    <cellStyle name="Обычный_Лист1" xfId="1"/>
    <cellStyle name="Обычный_Лист2" xfId="8"/>
    <cellStyle name="Обычный_Лист3" xfId="3"/>
    <cellStyle name="Обычный_Лист5" xfId="4"/>
    <cellStyle name="Обычный_ОДН" xfId="5"/>
    <cellStyle name="Обычный_Площадь" xfId="6"/>
    <cellStyle name="Обычный_Свод" xfId="7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78"/>
  <sheetViews>
    <sheetView workbookViewId="0">
      <selection activeCell="E6" sqref="E6:E21"/>
    </sheetView>
  </sheetViews>
  <sheetFormatPr defaultRowHeight="14.4" x14ac:dyDescent="0.3"/>
  <cols>
    <col min="1" max="1" width="8.6640625" customWidth="1"/>
    <col min="2" max="2" width="47.6640625" customWidth="1"/>
    <col min="3" max="3" width="16.44140625" customWidth="1"/>
    <col min="4" max="4" width="16.44140625" style="55" customWidth="1"/>
    <col min="5" max="6" width="20" style="55" customWidth="1"/>
    <col min="7" max="7" width="12.6640625" style="55" customWidth="1"/>
    <col min="9" max="9" width="11.44140625" customWidth="1"/>
    <col min="11" max="11" width="12.88671875" customWidth="1"/>
    <col min="12" max="12" width="10.5546875" bestFit="1" customWidth="1"/>
    <col min="13" max="13" width="11.5546875" customWidth="1"/>
  </cols>
  <sheetData>
    <row r="1" spans="1:14" ht="40.799999999999997" x14ac:dyDescent="0.3">
      <c r="B1" s="5" t="s">
        <v>34</v>
      </c>
      <c r="C1" s="5" t="s">
        <v>35</v>
      </c>
      <c r="D1" s="51" t="s">
        <v>36</v>
      </c>
      <c r="E1" s="51" t="s">
        <v>37</v>
      </c>
      <c r="F1" s="51" t="s">
        <v>38</v>
      </c>
      <c r="G1" s="51" t="s">
        <v>39</v>
      </c>
      <c r="H1" s="5" t="s">
        <v>40</v>
      </c>
      <c r="I1" s="5" t="s">
        <v>41</v>
      </c>
      <c r="J1" s="5" t="s">
        <v>42</v>
      </c>
    </row>
    <row r="2" spans="1:14" x14ac:dyDescent="0.3">
      <c r="B2" s="6" t="s">
        <v>165</v>
      </c>
      <c r="C2" s="5">
        <v>1</v>
      </c>
      <c r="D2" s="51">
        <v>2</v>
      </c>
      <c r="E2" s="51" t="s">
        <v>43</v>
      </c>
      <c r="F2" s="51">
        <v>4</v>
      </c>
      <c r="G2" s="51" t="s">
        <v>44</v>
      </c>
      <c r="H2" s="5" t="s">
        <v>45</v>
      </c>
      <c r="I2" s="5">
        <v>7</v>
      </c>
      <c r="J2" s="5" t="s">
        <v>46</v>
      </c>
    </row>
    <row r="3" spans="1:14" hidden="1" x14ac:dyDescent="0.3">
      <c r="B3" s="40" t="s">
        <v>25</v>
      </c>
      <c r="C3" s="40"/>
      <c r="D3" s="52"/>
      <c r="E3" s="52"/>
      <c r="F3" s="52"/>
      <c r="G3" s="52"/>
      <c r="H3" s="40"/>
      <c r="I3" s="40"/>
      <c r="J3" s="40"/>
    </row>
    <row r="4" spans="1:14" ht="15" hidden="1" customHeight="1" x14ac:dyDescent="0.3">
      <c r="A4" s="40" t="s">
        <v>25</v>
      </c>
      <c r="B4" s="7" t="s">
        <v>166</v>
      </c>
      <c r="C4" s="8">
        <v>2272.94</v>
      </c>
      <c r="D4" s="53">
        <v>1813667.47</v>
      </c>
      <c r="E4" s="53">
        <v>797.93899970962718</v>
      </c>
      <c r="F4" s="53">
        <v>154619.23000000001</v>
      </c>
      <c r="G4" s="53">
        <v>68.026093957605568</v>
      </c>
      <c r="H4" s="10">
        <f>E4-G4</f>
        <v>729.91290575202163</v>
      </c>
      <c r="I4" s="10"/>
      <c r="J4" s="10">
        <f>H4-I4</f>
        <v>729.91290575202163</v>
      </c>
    </row>
    <row r="5" spans="1:14" ht="15" hidden="1" customHeight="1" x14ac:dyDescent="0.3">
      <c r="A5" s="40" t="s">
        <v>25</v>
      </c>
      <c r="B5" s="7" t="s">
        <v>167</v>
      </c>
      <c r="C5" s="8">
        <v>2272.94</v>
      </c>
      <c r="D5" s="53">
        <v>1627065.92</v>
      </c>
      <c r="E5" s="53">
        <v>715.84200198861379</v>
      </c>
      <c r="F5" s="53">
        <v>239231.67</v>
      </c>
      <c r="G5" s="53">
        <v>105.25208320501201</v>
      </c>
      <c r="H5" s="10">
        <f t="shared" ref="H5:H7" si="0">E5-G5</f>
        <v>610.58991878360177</v>
      </c>
      <c r="I5" s="10"/>
      <c r="J5" s="10">
        <f t="shared" ref="J5:J7" si="1">H5-I5</f>
        <v>610.58991878360177</v>
      </c>
    </row>
    <row r="6" spans="1:14" ht="15" customHeight="1" x14ac:dyDescent="0.3">
      <c r="A6" s="40" t="s">
        <v>25</v>
      </c>
      <c r="B6" s="7" t="s">
        <v>168</v>
      </c>
      <c r="C6" s="8">
        <v>2718.82</v>
      </c>
      <c r="D6" s="150">
        <v>1229629.8500000001</v>
      </c>
      <c r="E6" s="104">
        <f>D6/C6</f>
        <v>452.26600142708969</v>
      </c>
      <c r="F6" s="109">
        <v>204833.18</v>
      </c>
      <c r="G6" s="150">
        <f>F6/C6</f>
        <v>75.33900000735612</v>
      </c>
      <c r="H6" s="10">
        <f>E6-G6</f>
        <v>376.92700141973359</v>
      </c>
      <c r="I6" s="10">
        <f>Свод!V628</f>
        <v>226.62540335666537</v>
      </c>
      <c r="J6" s="10">
        <f>H6-I6</f>
        <v>150.30159806306821</v>
      </c>
      <c r="K6" s="9">
        <f>H6*C6</f>
        <v>1024796.6700000002</v>
      </c>
      <c r="M6" s="82">
        <v>1124142.97</v>
      </c>
      <c r="N6" s="11">
        <f>D6-M6</f>
        <v>105486.88000000012</v>
      </c>
    </row>
    <row r="7" spans="1:14" ht="15" hidden="1" customHeight="1" x14ac:dyDescent="0.3">
      <c r="A7" s="40" t="s">
        <v>25</v>
      </c>
      <c r="B7" s="7" t="s">
        <v>169</v>
      </c>
      <c r="C7" s="8">
        <v>2272.94</v>
      </c>
      <c r="D7" s="53">
        <v>298932.53000000003</v>
      </c>
      <c r="E7" s="53">
        <v>131.51800311490845</v>
      </c>
      <c r="F7" s="53">
        <v>33735.94</v>
      </c>
      <c r="G7" s="53">
        <v>14.842424349080927</v>
      </c>
      <c r="H7" s="10">
        <f t="shared" si="0"/>
        <v>116.67557876582752</v>
      </c>
      <c r="I7" s="10">
        <f>Свод!V131</f>
        <v>0.22788127717015019</v>
      </c>
      <c r="J7" s="10">
        <f t="shared" si="1"/>
        <v>116.44769748865737</v>
      </c>
      <c r="K7" s="9"/>
    </row>
    <row r="8" spans="1:14" hidden="1" x14ac:dyDescent="0.3">
      <c r="B8" s="40" t="s">
        <v>26</v>
      </c>
      <c r="C8" s="40"/>
      <c r="D8" s="52"/>
      <c r="E8" s="52"/>
      <c r="F8" s="52"/>
      <c r="G8" s="52"/>
      <c r="H8" s="40"/>
      <c r="I8" s="40"/>
      <c r="J8" s="40"/>
      <c r="K8" s="9"/>
    </row>
    <row r="9" spans="1:14" ht="15" hidden="1" customHeight="1" x14ac:dyDescent="0.3">
      <c r="A9" s="40" t="s">
        <v>26</v>
      </c>
      <c r="B9" s="7" t="s">
        <v>166</v>
      </c>
      <c r="C9" s="8">
        <v>2272.94</v>
      </c>
      <c r="D9" s="53">
        <v>1895295.57</v>
      </c>
      <c r="E9" s="53">
        <v>833.85200225258916</v>
      </c>
      <c r="F9" s="53">
        <v>179396.81</v>
      </c>
      <c r="G9" s="53">
        <v>78.927208813255078</v>
      </c>
      <c r="H9" s="10">
        <f>E9-G9</f>
        <v>754.92479343933405</v>
      </c>
      <c r="I9" s="10"/>
      <c r="J9" s="10">
        <f>H9-I9</f>
        <v>754.92479343933405</v>
      </c>
      <c r="K9" s="9"/>
    </row>
    <row r="10" spans="1:14" ht="15" hidden="1" customHeight="1" x14ac:dyDescent="0.3">
      <c r="A10" s="40" t="s">
        <v>26</v>
      </c>
      <c r="B10" s="7" t="s">
        <v>167</v>
      </c>
      <c r="C10" s="8">
        <v>2272.94</v>
      </c>
      <c r="D10" s="53">
        <v>1735207.8599999999</v>
      </c>
      <c r="E10" s="53">
        <v>763.42000228778579</v>
      </c>
      <c r="F10" s="53">
        <v>216326.13</v>
      </c>
      <c r="G10" s="53">
        <v>95.174588858482849</v>
      </c>
      <c r="H10" s="10">
        <f t="shared" ref="H10:H12" si="2">E10-G10</f>
        <v>668.24541342930297</v>
      </c>
      <c r="I10" s="10"/>
      <c r="J10" s="10">
        <f t="shared" ref="J10:J12" si="3">H10-I10</f>
        <v>668.24541342930297</v>
      </c>
      <c r="K10" s="9"/>
    </row>
    <row r="11" spans="1:14" ht="15" customHeight="1" x14ac:dyDescent="0.3">
      <c r="A11" s="40" t="s">
        <v>26</v>
      </c>
      <c r="B11" s="7" t="s">
        <v>168</v>
      </c>
      <c r="C11" s="8">
        <v>2718.82</v>
      </c>
      <c r="D11" s="150">
        <v>1107236.73</v>
      </c>
      <c r="E11" s="104">
        <f>D11/C11</f>
        <v>407.24900140502126</v>
      </c>
      <c r="F11" s="109">
        <v>209101.41</v>
      </c>
      <c r="G11" s="150">
        <f>F11/C11</f>
        <v>76.908883265534314</v>
      </c>
      <c r="H11" s="10">
        <f t="shared" si="2"/>
        <v>330.34011813948695</v>
      </c>
      <c r="I11" s="10">
        <f>Свод!W628</f>
        <v>204.3337314714033</v>
      </c>
      <c r="J11" s="10">
        <f t="shared" si="3"/>
        <v>126.00638666808365</v>
      </c>
      <c r="K11" s="9">
        <f>H11*C11</f>
        <v>898135.32</v>
      </c>
      <c r="M11" s="82">
        <v>967719.48</v>
      </c>
      <c r="N11" s="11">
        <f>D11-M11</f>
        <v>139517.25</v>
      </c>
    </row>
    <row r="12" spans="1:14" ht="15" hidden="1" customHeight="1" x14ac:dyDescent="0.3">
      <c r="A12" s="40" t="s">
        <v>26</v>
      </c>
      <c r="B12" s="7" t="s">
        <v>169</v>
      </c>
      <c r="C12" s="8">
        <v>2272.94</v>
      </c>
      <c r="D12" s="53">
        <v>315461.34999999998</v>
      </c>
      <c r="E12" s="53">
        <v>138.79000325569524</v>
      </c>
      <c r="F12" s="53">
        <v>24359.29</v>
      </c>
      <c r="G12" s="53">
        <v>10.717084480892588</v>
      </c>
      <c r="H12" s="10">
        <f t="shared" si="2"/>
        <v>128.07291877480264</v>
      </c>
      <c r="I12" s="10">
        <f>Свод!W131</f>
        <v>0.20519875974229215</v>
      </c>
      <c r="J12" s="10">
        <f t="shared" si="3"/>
        <v>127.86772001506036</v>
      </c>
      <c r="K12" s="9"/>
    </row>
    <row r="13" spans="1:14" ht="15" hidden="1" customHeight="1" x14ac:dyDescent="0.3">
      <c r="B13" s="41" t="s">
        <v>27</v>
      </c>
      <c r="C13" s="42"/>
      <c r="D13" s="54"/>
      <c r="E13" s="54"/>
      <c r="F13" s="54"/>
      <c r="G13" s="54"/>
      <c r="H13" s="42"/>
      <c r="I13" s="42"/>
      <c r="J13" s="43"/>
      <c r="K13" s="9"/>
    </row>
    <row r="14" spans="1:14" ht="15" hidden="1" customHeight="1" x14ac:dyDescent="0.3">
      <c r="A14" s="41" t="s">
        <v>27</v>
      </c>
      <c r="B14" s="7" t="s">
        <v>166</v>
      </c>
      <c r="C14" s="8">
        <v>2272.94</v>
      </c>
      <c r="D14" s="53">
        <v>1427383.59</v>
      </c>
      <c r="E14" s="53">
        <v>627.98999973602474</v>
      </c>
      <c r="F14" s="53">
        <v>180007.67</v>
      </c>
      <c r="G14" s="53">
        <v>79.195962057951377</v>
      </c>
      <c r="H14" s="10">
        <f>E14-G14</f>
        <v>548.79403767807332</v>
      </c>
      <c r="I14" s="10"/>
      <c r="J14" s="10">
        <f>H14-I14</f>
        <v>548.79403767807332</v>
      </c>
      <c r="K14" s="9"/>
    </row>
    <row r="15" spans="1:14" ht="15" hidden="1" customHeight="1" x14ac:dyDescent="0.3">
      <c r="A15" s="41" t="s">
        <v>27</v>
      </c>
      <c r="B15" s="7" t="s">
        <v>167</v>
      </c>
      <c r="C15" s="8">
        <v>2272.94</v>
      </c>
      <c r="D15" s="53">
        <v>1240447.92</v>
      </c>
      <c r="E15" s="53">
        <v>545.74600297412155</v>
      </c>
      <c r="F15" s="53">
        <v>221906.51</v>
      </c>
      <c r="G15" s="53">
        <v>97.629726257622295</v>
      </c>
      <c r="H15" s="10">
        <f t="shared" ref="H15:H17" si="4">E15-G15</f>
        <v>448.11627671649927</v>
      </c>
      <c r="I15" s="10"/>
      <c r="J15" s="10">
        <f t="shared" ref="J15:J17" si="5">H15-I15</f>
        <v>448.11627671649927</v>
      </c>
      <c r="K15" s="9"/>
    </row>
    <row r="16" spans="1:14" ht="15" customHeight="1" x14ac:dyDescent="0.3">
      <c r="A16" s="41" t="s">
        <v>27</v>
      </c>
      <c r="B16" s="7" t="s">
        <v>168</v>
      </c>
      <c r="C16" s="8">
        <v>2718.82</v>
      </c>
      <c r="D16" s="150">
        <v>876623.69</v>
      </c>
      <c r="E16" s="104">
        <f>D16/C16</f>
        <v>322.42799817567914</v>
      </c>
      <c r="F16" s="109">
        <v>219851.05</v>
      </c>
      <c r="G16" s="150">
        <f>F16/C16</f>
        <v>80.862672041547427</v>
      </c>
      <c r="H16" s="10">
        <f t="shared" si="4"/>
        <v>241.56532613413171</v>
      </c>
      <c r="I16" s="10">
        <f>Свод!X628</f>
        <v>189.19294371957992</v>
      </c>
      <c r="J16" s="10">
        <f t="shared" si="5"/>
        <v>52.372382414551794</v>
      </c>
      <c r="K16" s="9">
        <f>H16*C16</f>
        <v>656772.64</v>
      </c>
      <c r="M16" s="82">
        <v>810903.04000000004</v>
      </c>
      <c r="N16" s="11">
        <f>D16-M16</f>
        <v>65720.649999999907</v>
      </c>
    </row>
    <row r="17" spans="1:14" ht="15" hidden="1" customHeight="1" x14ac:dyDescent="0.3">
      <c r="A17" s="41" t="s">
        <v>27</v>
      </c>
      <c r="B17" s="7" t="s">
        <v>169</v>
      </c>
      <c r="C17" s="8">
        <v>2272.94</v>
      </c>
      <c r="D17" s="53">
        <v>222670.84</v>
      </c>
      <c r="E17" s="53">
        <v>97.965999982401641</v>
      </c>
      <c r="F17" s="53">
        <v>35050.76</v>
      </c>
      <c r="G17" s="53">
        <v>15.42089100460197</v>
      </c>
      <c r="H17" s="10">
        <f t="shared" si="4"/>
        <v>82.545108977799671</v>
      </c>
      <c r="I17" s="10">
        <f>Свод!X131</f>
        <v>0.16246037461989871</v>
      </c>
      <c r="J17" s="10">
        <f t="shared" si="5"/>
        <v>82.382648603179774</v>
      </c>
      <c r="K17" s="9"/>
    </row>
    <row r="18" spans="1:14" ht="15" hidden="1" customHeight="1" x14ac:dyDescent="0.3">
      <c r="B18" s="41" t="s">
        <v>28</v>
      </c>
      <c r="C18" s="42"/>
      <c r="D18" s="54"/>
      <c r="E18" s="54"/>
      <c r="F18" s="54"/>
      <c r="G18" s="54"/>
      <c r="H18" s="42"/>
      <c r="I18" s="42"/>
      <c r="J18" s="43"/>
      <c r="K18" s="9"/>
    </row>
    <row r="19" spans="1:14" ht="15" hidden="1" customHeight="1" x14ac:dyDescent="0.3">
      <c r="A19" s="41" t="s">
        <v>28</v>
      </c>
      <c r="B19" s="7" t="s">
        <v>166</v>
      </c>
      <c r="C19" s="8">
        <v>2272.94</v>
      </c>
      <c r="D19" s="53">
        <v>1039767.77</v>
      </c>
      <c r="E19" s="53">
        <v>457.45500101190527</v>
      </c>
      <c r="F19" s="53">
        <v>202904.99</v>
      </c>
      <c r="G19" s="53">
        <v>89.269839942981335</v>
      </c>
      <c r="H19" s="10">
        <f>E19-G19</f>
        <v>368.18516106892395</v>
      </c>
      <c r="I19" s="10"/>
      <c r="J19" s="10">
        <f>H19-I19</f>
        <v>368.18516106892395</v>
      </c>
      <c r="K19" s="9"/>
    </row>
    <row r="20" spans="1:14" ht="15" hidden="1" customHeight="1" x14ac:dyDescent="0.3">
      <c r="A20" s="41" t="s">
        <v>28</v>
      </c>
      <c r="B20" s="7" t="s">
        <v>167</v>
      </c>
      <c r="C20" s="8">
        <v>2272.94</v>
      </c>
      <c r="D20" s="53">
        <v>872318.01</v>
      </c>
      <c r="E20" s="53">
        <v>383.78400221739247</v>
      </c>
      <c r="F20" s="53">
        <v>226568.71</v>
      </c>
      <c r="G20" s="53">
        <v>99.680902267547751</v>
      </c>
      <c r="H20" s="10">
        <f t="shared" ref="H20:H22" si="6">E20-G20</f>
        <v>284.1030999498447</v>
      </c>
      <c r="I20" s="10"/>
      <c r="J20" s="10">
        <f t="shared" ref="J20:J22" si="7">H20-I20</f>
        <v>284.1030999498447</v>
      </c>
      <c r="K20" s="9"/>
    </row>
    <row r="21" spans="1:14" ht="15" customHeight="1" x14ac:dyDescent="0.3">
      <c r="A21" s="41" t="s">
        <v>28</v>
      </c>
      <c r="B21" s="7" t="s">
        <v>168</v>
      </c>
      <c r="C21" s="8">
        <v>2718.82</v>
      </c>
      <c r="D21" s="150">
        <v>585239.6</v>
      </c>
      <c r="E21" s="104">
        <f>D21/C21</f>
        <v>215.25500033102594</v>
      </c>
      <c r="F21" s="109">
        <v>217463.2</v>
      </c>
      <c r="G21" s="150">
        <f>F21/C21</f>
        <v>79.984404999227607</v>
      </c>
      <c r="H21" s="10">
        <f>E21-G21</f>
        <v>135.27059533179835</v>
      </c>
      <c r="I21" s="10">
        <f>Свод!Y628</f>
        <v>155.19042892741024</v>
      </c>
      <c r="J21" s="10">
        <f t="shared" si="7"/>
        <v>-19.919833595611891</v>
      </c>
      <c r="K21" s="9">
        <f>H21*C21</f>
        <v>367776.4</v>
      </c>
      <c r="M21" s="82">
        <v>757056.75</v>
      </c>
      <c r="N21" s="11">
        <f>D21-M21</f>
        <v>-171817.15000000002</v>
      </c>
    </row>
    <row r="22" spans="1:14" ht="15" hidden="1" customHeight="1" x14ac:dyDescent="0.3">
      <c r="A22" s="41" t="s">
        <v>28</v>
      </c>
      <c r="B22" s="7" t="s">
        <v>169</v>
      </c>
      <c r="C22" s="8">
        <v>2272.94</v>
      </c>
      <c r="D22" s="53">
        <v>168877.17</v>
      </c>
      <c r="E22" s="53">
        <v>74.299000413561288</v>
      </c>
      <c r="F22" s="53">
        <v>43140.94</v>
      </c>
      <c r="G22" s="53">
        <v>18.980237049812139</v>
      </c>
      <c r="H22" s="10">
        <f t="shared" si="6"/>
        <v>55.318763363749149</v>
      </c>
      <c r="I22" s="10">
        <f>Свод!Y131</f>
        <v>0.10845958846765784</v>
      </c>
      <c r="J22" s="10">
        <f t="shared" si="7"/>
        <v>55.210303775281488</v>
      </c>
      <c r="K22" s="9"/>
    </row>
    <row r="23" spans="1:14" ht="15" hidden="1" customHeight="1" x14ac:dyDescent="0.3">
      <c r="B23" s="41" t="s">
        <v>29</v>
      </c>
      <c r="C23" s="42"/>
      <c r="D23" s="54"/>
      <c r="E23" s="54"/>
      <c r="F23" s="54"/>
      <c r="G23" s="54"/>
      <c r="H23" s="42"/>
      <c r="I23" s="42"/>
      <c r="J23" s="43"/>
      <c r="K23" s="9"/>
    </row>
    <row r="24" spans="1:14" ht="15" hidden="1" customHeight="1" x14ac:dyDescent="0.3">
      <c r="A24" s="41" t="str">
        <f>B23</f>
        <v>май</v>
      </c>
      <c r="B24" s="7" t="s">
        <v>166</v>
      </c>
      <c r="C24" s="8">
        <v>2272.94</v>
      </c>
      <c r="D24" s="53">
        <v>680584.15</v>
      </c>
      <c r="E24" s="53">
        <v>299.42899944565187</v>
      </c>
      <c r="F24" s="53">
        <v>188591.61</v>
      </c>
      <c r="G24" s="53">
        <v>82.972542170052876</v>
      </c>
      <c r="H24" s="10">
        <f>E24-G24</f>
        <v>216.45645727559901</v>
      </c>
      <c r="I24" s="10">
        <v>0</v>
      </c>
      <c r="J24" s="10">
        <f>H24-I24</f>
        <v>216.45645727559901</v>
      </c>
      <c r="K24" s="9"/>
    </row>
    <row r="25" spans="1:14" ht="15" hidden="1" customHeight="1" x14ac:dyDescent="0.3">
      <c r="A25" s="41" t="str">
        <f>A24</f>
        <v>май</v>
      </c>
      <c r="B25" s="7" t="s">
        <v>167</v>
      </c>
      <c r="C25" s="8">
        <v>2272.94</v>
      </c>
      <c r="D25" s="53">
        <v>585920.75</v>
      </c>
      <c r="E25" s="53">
        <v>257.78100169824103</v>
      </c>
      <c r="F25" s="53">
        <v>229638.68</v>
      </c>
      <c r="G25" s="53">
        <v>101.03156264573636</v>
      </c>
      <c r="H25" s="10">
        <f t="shared" ref="H25:H27" si="8">E25-G25</f>
        <v>156.74943905250467</v>
      </c>
      <c r="I25" s="10">
        <v>0</v>
      </c>
      <c r="J25" s="10">
        <f t="shared" ref="J25:J27" si="9">H25-I25</f>
        <v>156.74943905250467</v>
      </c>
      <c r="K25" s="9"/>
    </row>
    <row r="26" spans="1:14" ht="15" customHeight="1" x14ac:dyDescent="0.3">
      <c r="A26" s="41" t="str">
        <f t="shared" ref="A26:A27" si="10">A25</f>
        <v>май</v>
      </c>
      <c r="B26" s="7" t="s">
        <v>168</v>
      </c>
      <c r="C26" s="8"/>
      <c r="D26" s="77"/>
      <c r="E26" s="78"/>
      <c r="F26" s="77"/>
      <c r="G26" s="78"/>
      <c r="H26" s="10"/>
      <c r="I26" s="10"/>
      <c r="J26" s="10"/>
      <c r="K26" s="9"/>
      <c r="M26" s="82">
        <v>505703.55</v>
      </c>
      <c r="N26" s="11">
        <f>D26-M26</f>
        <v>-505703.55</v>
      </c>
    </row>
    <row r="27" spans="1:14" ht="15" hidden="1" customHeight="1" x14ac:dyDescent="0.3">
      <c r="A27" s="41" t="str">
        <f t="shared" si="10"/>
        <v>май</v>
      </c>
      <c r="B27" s="7" t="s">
        <v>169</v>
      </c>
      <c r="C27" s="8">
        <v>2272.94</v>
      </c>
      <c r="D27" s="53">
        <v>112037.75999999999</v>
      </c>
      <c r="E27" s="53">
        <v>49.292000668737401</v>
      </c>
      <c r="F27" s="53">
        <v>37277.85</v>
      </c>
      <c r="G27" s="53">
        <v>16.400718892711641</v>
      </c>
      <c r="H27" s="10">
        <f t="shared" si="8"/>
        <v>32.891281776025764</v>
      </c>
      <c r="I27" s="10">
        <v>0</v>
      </c>
      <c r="J27" s="10">
        <f t="shared" si="9"/>
        <v>32.891281776025764</v>
      </c>
      <c r="K27" s="9"/>
    </row>
    <row r="28" spans="1:14" ht="15" hidden="1" customHeight="1" x14ac:dyDescent="0.3">
      <c r="B28" s="41" t="s">
        <v>30</v>
      </c>
      <c r="C28" s="42"/>
      <c r="D28" s="54"/>
      <c r="E28" s="54"/>
      <c r="F28" s="54"/>
      <c r="G28" s="54"/>
      <c r="H28" s="42"/>
      <c r="I28" s="42"/>
      <c r="J28" s="43"/>
      <c r="K28" s="9"/>
    </row>
    <row r="29" spans="1:14" ht="15" hidden="1" customHeight="1" x14ac:dyDescent="0.3">
      <c r="A29" s="41" t="str">
        <f>B28</f>
        <v>июнь</v>
      </c>
      <c r="B29" s="7" t="s">
        <v>166</v>
      </c>
      <c r="C29" s="8">
        <v>2272.94</v>
      </c>
      <c r="D29" s="53">
        <v>299237.09999999998</v>
      </c>
      <c r="E29" s="53">
        <v>131.65200137267149</v>
      </c>
      <c r="F29" s="53">
        <v>178640.9</v>
      </c>
      <c r="G29" s="53">
        <v>78.594639541738886</v>
      </c>
      <c r="H29" s="10">
        <f>E29-G29</f>
        <v>53.057361830932606</v>
      </c>
      <c r="I29" s="10">
        <v>0</v>
      </c>
      <c r="J29" s="10">
        <f>H29-I29</f>
        <v>53.057361830932606</v>
      </c>
      <c r="K29" s="9"/>
      <c r="L29" s="11"/>
    </row>
    <row r="30" spans="1:14" ht="15" hidden="1" customHeight="1" x14ac:dyDescent="0.3">
      <c r="A30" s="41" t="str">
        <f>A29</f>
        <v>июнь</v>
      </c>
      <c r="B30" s="7" t="s">
        <v>167</v>
      </c>
      <c r="C30" s="8">
        <v>2272.94</v>
      </c>
      <c r="D30" s="53">
        <v>276500.88</v>
      </c>
      <c r="E30" s="53">
        <v>121.64900085352011</v>
      </c>
      <c r="F30" s="53">
        <v>184850.51</v>
      </c>
      <c r="G30" s="53">
        <v>81.32661222909536</v>
      </c>
      <c r="H30" s="10">
        <f t="shared" ref="H30:H32" si="11">E30-G30</f>
        <v>40.322388624424747</v>
      </c>
      <c r="I30" s="10">
        <v>0</v>
      </c>
      <c r="J30" s="10">
        <f t="shared" ref="J30:J32" si="12">H30-I30</f>
        <v>40.322388624424747</v>
      </c>
      <c r="K30" s="9"/>
    </row>
    <row r="31" spans="1:14" ht="15" customHeight="1" x14ac:dyDescent="0.3">
      <c r="A31" s="41" t="str">
        <f t="shared" ref="A31:A32" si="13">A30</f>
        <v>июнь</v>
      </c>
      <c r="B31" s="7" t="s">
        <v>168</v>
      </c>
      <c r="C31" s="8"/>
      <c r="D31" s="77"/>
      <c r="E31" s="78"/>
      <c r="F31" s="77"/>
      <c r="G31" s="78"/>
      <c r="H31" s="10"/>
      <c r="I31" s="10"/>
      <c r="J31" s="10"/>
      <c r="K31" s="9"/>
      <c r="M31" s="82">
        <v>250576.6</v>
      </c>
      <c r="N31" s="11">
        <f>D31-M31</f>
        <v>-250576.6</v>
      </c>
    </row>
    <row r="32" spans="1:14" ht="15" hidden="1" customHeight="1" x14ac:dyDescent="0.3">
      <c r="A32" s="41" t="str">
        <f t="shared" si="13"/>
        <v>июнь</v>
      </c>
      <c r="B32" s="7" t="s">
        <v>169</v>
      </c>
      <c r="C32" s="8">
        <v>2272.94</v>
      </c>
      <c r="D32" s="53">
        <v>51479.82</v>
      </c>
      <c r="E32" s="53">
        <v>22.649000853520111</v>
      </c>
      <c r="F32" s="53">
        <v>32107.25</v>
      </c>
      <c r="G32" s="53">
        <v>14.125867818772162</v>
      </c>
      <c r="H32" s="10">
        <f t="shared" si="11"/>
        <v>8.5231330347479481</v>
      </c>
      <c r="I32" s="10">
        <v>0</v>
      </c>
      <c r="J32" s="10">
        <f t="shared" si="12"/>
        <v>8.5231330347479481</v>
      </c>
    </row>
    <row r="33" spans="1:14" ht="15" hidden="1" customHeight="1" x14ac:dyDescent="0.3">
      <c r="B33" s="41" t="s">
        <v>31</v>
      </c>
      <c r="C33" s="42"/>
      <c r="D33" s="54"/>
      <c r="E33" s="54"/>
      <c r="F33" s="54"/>
      <c r="G33" s="54"/>
      <c r="H33" s="42"/>
      <c r="I33" s="42"/>
      <c r="J33" s="43"/>
    </row>
    <row r="34" spans="1:14" ht="15" hidden="1" customHeight="1" x14ac:dyDescent="0.3">
      <c r="A34" s="41" t="str">
        <f>B33</f>
        <v>июль</v>
      </c>
      <c r="B34" s="7" t="s">
        <v>166</v>
      </c>
      <c r="C34" s="8">
        <v>2325.17</v>
      </c>
      <c r="D34" s="53">
        <v>234793.34</v>
      </c>
      <c r="E34" s="53">
        <v>100.9789993849912</v>
      </c>
      <c r="F34" s="53">
        <v>209790.61</v>
      </c>
      <c r="G34" s="53">
        <v>90.225923265825713</v>
      </c>
      <c r="H34" s="10">
        <f>E34-G34</f>
        <v>10.753076119165485</v>
      </c>
      <c r="I34" s="10">
        <v>0</v>
      </c>
      <c r="J34" s="10">
        <f>H34-I34</f>
        <v>10.753076119165485</v>
      </c>
    </row>
    <row r="35" spans="1:14" ht="15" hidden="1" customHeight="1" x14ac:dyDescent="0.3">
      <c r="A35" s="41" t="str">
        <f>A34</f>
        <v>июль</v>
      </c>
      <c r="B35" s="7" t="s">
        <v>167</v>
      </c>
      <c r="C35" s="8">
        <v>2325.17</v>
      </c>
      <c r="D35" s="53">
        <v>265178.65999999997</v>
      </c>
      <c r="E35" s="53">
        <v>114.0469987140725</v>
      </c>
      <c r="F35" s="53">
        <v>205476.42</v>
      </c>
      <c r="G35" s="53">
        <v>88.370493340271892</v>
      </c>
      <c r="H35" s="10">
        <f t="shared" ref="H35:H37" si="14">E35-G35</f>
        <v>25.676505373800609</v>
      </c>
      <c r="I35" s="10">
        <v>0</v>
      </c>
      <c r="J35" s="10">
        <f t="shared" ref="J35:J37" si="15">H35-I35</f>
        <v>25.676505373800609</v>
      </c>
    </row>
    <row r="36" spans="1:14" ht="15" customHeight="1" x14ac:dyDescent="0.3">
      <c r="A36" s="41" t="str">
        <f t="shared" ref="A36:A37" si="16">A35</f>
        <v>июль</v>
      </c>
      <c r="B36" s="7" t="s">
        <v>168</v>
      </c>
      <c r="C36" s="8"/>
      <c r="D36" s="77"/>
      <c r="E36" s="78"/>
      <c r="F36" s="79"/>
      <c r="G36" s="78"/>
      <c r="H36" s="10"/>
      <c r="I36" s="10"/>
      <c r="J36" s="10"/>
      <c r="K36" s="9"/>
      <c r="M36" s="82">
        <v>199972.34</v>
      </c>
      <c r="N36" s="11">
        <f>D36-M36</f>
        <v>-199972.34</v>
      </c>
    </row>
    <row r="37" spans="1:14" ht="15" hidden="1" customHeight="1" x14ac:dyDescent="0.3">
      <c r="A37" s="41" t="str">
        <f t="shared" si="16"/>
        <v>июль</v>
      </c>
      <c r="B37" s="7" t="s">
        <v>169</v>
      </c>
      <c r="C37" s="8">
        <v>2325.17</v>
      </c>
      <c r="D37" s="53">
        <v>42043.73</v>
      </c>
      <c r="E37" s="53">
        <v>18.082002606261049</v>
      </c>
      <c r="F37" s="53">
        <v>33263.440000000002</v>
      </c>
      <c r="G37" s="53">
        <v>14.305809897770915</v>
      </c>
      <c r="H37" s="10">
        <f t="shared" si="14"/>
        <v>3.7761927084901341</v>
      </c>
      <c r="I37" s="10">
        <v>0</v>
      </c>
      <c r="J37" s="10">
        <f t="shared" si="15"/>
        <v>3.7761927084901341</v>
      </c>
    </row>
    <row r="38" spans="1:14" hidden="1" x14ac:dyDescent="0.3">
      <c r="B38" s="40" t="s">
        <v>32</v>
      </c>
      <c r="C38" s="40"/>
      <c r="D38" s="52"/>
      <c r="E38" s="52"/>
      <c r="F38" s="52"/>
      <c r="G38" s="52"/>
      <c r="H38" s="40"/>
      <c r="I38" s="40"/>
      <c r="J38" s="40"/>
    </row>
    <row r="39" spans="1:14" ht="15" hidden="1" customHeight="1" x14ac:dyDescent="0.3">
      <c r="A39" s="41" t="str">
        <f>B38</f>
        <v>август</v>
      </c>
      <c r="B39" s="7" t="s">
        <v>166</v>
      </c>
      <c r="C39" s="8">
        <v>2325.17</v>
      </c>
      <c r="D39" s="53">
        <v>331443.69</v>
      </c>
      <c r="E39" s="53">
        <v>142.54600308794625</v>
      </c>
      <c r="F39" s="53">
        <v>190006.92</v>
      </c>
      <c r="G39" s="53">
        <v>81.717431413617078</v>
      </c>
      <c r="H39" s="10">
        <f>E39-G39</f>
        <v>60.828571674329169</v>
      </c>
      <c r="I39" s="10">
        <v>0</v>
      </c>
      <c r="J39" s="10">
        <f>H39-I39</f>
        <v>60.828571674329169</v>
      </c>
    </row>
    <row r="40" spans="1:14" ht="15" hidden="1" customHeight="1" x14ac:dyDescent="0.3">
      <c r="A40" s="41" t="str">
        <f>A39</f>
        <v>август</v>
      </c>
      <c r="B40" s="7" t="s">
        <v>167</v>
      </c>
      <c r="C40" s="8">
        <v>2325.17</v>
      </c>
      <c r="D40" s="53">
        <v>339109.77</v>
      </c>
      <c r="E40" s="53">
        <v>145.84300072682859</v>
      </c>
      <c r="F40" s="53">
        <v>204781.26</v>
      </c>
      <c r="G40" s="53">
        <v>88.071521652180266</v>
      </c>
      <c r="H40" s="10">
        <f t="shared" ref="H40:H42" si="17">E40-G40</f>
        <v>57.771479074648326</v>
      </c>
      <c r="I40" s="10">
        <v>0</v>
      </c>
      <c r="J40" s="10">
        <f t="shared" ref="J40:J42" si="18">H40-I40</f>
        <v>57.771479074648326</v>
      </c>
    </row>
    <row r="41" spans="1:14" ht="15" customHeight="1" x14ac:dyDescent="0.3">
      <c r="A41" s="41" t="str">
        <f t="shared" ref="A41:A42" si="19">A40</f>
        <v>август</v>
      </c>
      <c r="B41" s="7" t="s">
        <v>168</v>
      </c>
      <c r="C41" s="8"/>
      <c r="D41" s="80"/>
      <c r="E41" s="78"/>
      <c r="F41" s="77"/>
      <c r="G41" s="78"/>
      <c r="H41" s="10"/>
      <c r="I41" s="10"/>
      <c r="J41" s="10"/>
      <c r="K41" s="9"/>
      <c r="M41" s="82">
        <v>243636.05</v>
      </c>
      <c r="N41" s="11">
        <f>D41-M41</f>
        <v>-243636.05</v>
      </c>
    </row>
    <row r="42" spans="1:14" ht="15" hidden="1" customHeight="1" x14ac:dyDescent="0.3">
      <c r="A42" s="41" t="str">
        <f t="shared" si="19"/>
        <v>август</v>
      </c>
      <c r="B42" s="7" t="s">
        <v>169</v>
      </c>
      <c r="C42" s="8">
        <v>2325.17</v>
      </c>
      <c r="D42" s="53">
        <v>50274.83</v>
      </c>
      <c r="E42" s="53">
        <v>21.622001832124102</v>
      </c>
      <c r="F42" s="53">
        <v>17275.43</v>
      </c>
      <c r="G42" s="53">
        <v>7.4297492226374846</v>
      </c>
      <c r="H42" s="10">
        <f t="shared" si="17"/>
        <v>14.192252609486617</v>
      </c>
      <c r="I42" s="10">
        <v>0</v>
      </c>
      <c r="J42" s="10">
        <f t="shared" si="18"/>
        <v>14.192252609486617</v>
      </c>
    </row>
    <row r="43" spans="1:14" hidden="1" x14ac:dyDescent="0.3">
      <c r="B43" s="40" t="s">
        <v>33</v>
      </c>
      <c r="C43" s="40"/>
      <c r="D43" s="52"/>
      <c r="E43" s="52"/>
      <c r="F43" s="52"/>
      <c r="G43" s="52"/>
      <c r="H43" s="40"/>
      <c r="I43" s="40"/>
      <c r="J43" s="40"/>
    </row>
    <row r="44" spans="1:14" ht="15" hidden="1" customHeight="1" x14ac:dyDescent="0.3">
      <c r="A44" s="41" t="str">
        <f>B43</f>
        <v>сентябрь</v>
      </c>
      <c r="B44" s="7" t="s">
        <v>166</v>
      </c>
      <c r="C44" s="8">
        <v>2325.17</v>
      </c>
      <c r="D44" s="53">
        <v>616993.16</v>
      </c>
      <c r="E44" s="53">
        <v>265.3539999225863</v>
      </c>
      <c r="F44" s="53">
        <v>220320.18</v>
      </c>
      <c r="G44" s="53">
        <v>94.754439460340535</v>
      </c>
      <c r="H44" s="10">
        <f>E44-G44</f>
        <v>170.59956046224576</v>
      </c>
      <c r="I44" s="10">
        <v>0</v>
      </c>
      <c r="J44" s="10">
        <f>H44-I44</f>
        <v>170.59956046224576</v>
      </c>
    </row>
    <row r="45" spans="1:14" ht="15" hidden="1" customHeight="1" x14ac:dyDescent="0.3">
      <c r="A45" s="41" t="str">
        <f>A44</f>
        <v>сентябрь</v>
      </c>
      <c r="B45" s="7" t="s">
        <v>167</v>
      </c>
      <c r="C45" s="8">
        <v>2325.17</v>
      </c>
      <c r="D45" s="53">
        <v>577583.86</v>
      </c>
      <c r="E45" s="53">
        <v>248.40500264496788</v>
      </c>
      <c r="F45" s="53">
        <v>222779.06</v>
      </c>
      <c r="G45" s="53">
        <v>95.811944933058655</v>
      </c>
      <c r="H45" s="10">
        <f t="shared" ref="H45:H47" si="20">E45-G45</f>
        <v>152.59305771190924</v>
      </c>
      <c r="I45" s="10">
        <v>0</v>
      </c>
      <c r="J45" s="10">
        <f t="shared" ref="J45:J47" si="21">H45-I45</f>
        <v>152.59305771190924</v>
      </c>
    </row>
    <row r="46" spans="1:14" ht="15" customHeight="1" x14ac:dyDescent="0.3">
      <c r="A46" s="41" t="str">
        <f t="shared" ref="A46:A47" si="22">A45</f>
        <v>сентябрь</v>
      </c>
      <c r="B46" s="7" t="s">
        <v>168</v>
      </c>
      <c r="C46" s="8"/>
      <c r="D46" s="77"/>
      <c r="E46" s="78"/>
      <c r="F46" s="77"/>
      <c r="G46" s="78"/>
      <c r="H46" s="10"/>
      <c r="I46" s="10"/>
      <c r="J46" s="10"/>
      <c r="K46" s="9"/>
      <c r="M46" s="82">
        <v>346483.64</v>
      </c>
      <c r="N46" s="11">
        <f>D46-M46</f>
        <v>-346483.64</v>
      </c>
    </row>
    <row r="47" spans="1:14" ht="15" hidden="1" customHeight="1" x14ac:dyDescent="0.3">
      <c r="A47" s="41" t="str">
        <f t="shared" si="22"/>
        <v>сентябрь</v>
      </c>
      <c r="B47" s="7" t="s">
        <v>169</v>
      </c>
      <c r="C47" s="8">
        <v>2325.17</v>
      </c>
      <c r="D47" s="53">
        <v>97085.15</v>
      </c>
      <c r="E47" s="53">
        <v>41.754000782738466</v>
      </c>
      <c r="F47" s="53">
        <v>30550.91</v>
      </c>
      <c r="G47" s="53">
        <v>13.139215627244459</v>
      </c>
      <c r="H47" s="10">
        <f t="shared" si="20"/>
        <v>28.614785155494005</v>
      </c>
      <c r="I47" s="10">
        <v>0</v>
      </c>
      <c r="J47" s="10">
        <f t="shared" si="21"/>
        <v>28.614785155494005</v>
      </c>
    </row>
    <row r="48" spans="1:14" hidden="1" x14ac:dyDescent="0.3">
      <c r="B48" s="41" t="s">
        <v>1</v>
      </c>
      <c r="C48" s="42"/>
      <c r="D48" s="54"/>
      <c r="E48" s="54"/>
      <c r="F48" s="54"/>
      <c r="G48" s="54"/>
      <c r="H48" s="42"/>
      <c r="I48" s="42"/>
      <c r="J48" s="43"/>
    </row>
    <row r="49" spans="1:14" ht="15" hidden="1" customHeight="1" x14ac:dyDescent="0.3">
      <c r="A49" s="41" t="str">
        <f>B48</f>
        <v>октябрь</v>
      </c>
      <c r="B49" s="7" t="s">
        <v>166</v>
      </c>
      <c r="C49" s="8">
        <v>2325.17</v>
      </c>
      <c r="D49" s="53">
        <v>1065320.82</v>
      </c>
      <c r="E49" s="53">
        <v>458.16900269657702</v>
      </c>
      <c r="F49" s="53">
        <v>245061.82</v>
      </c>
      <c r="G49" s="53">
        <v>105.39522701565907</v>
      </c>
      <c r="H49" s="10">
        <f>E49-G49</f>
        <v>352.77377568091794</v>
      </c>
      <c r="I49" s="10"/>
      <c r="J49" s="10">
        <f>H49-I49</f>
        <v>352.77377568091794</v>
      </c>
    </row>
    <row r="50" spans="1:14" ht="15" hidden="1" customHeight="1" x14ac:dyDescent="0.3">
      <c r="A50" s="41" t="str">
        <f>A49</f>
        <v>октябрь</v>
      </c>
      <c r="B50" s="7" t="s">
        <v>167</v>
      </c>
      <c r="C50" s="8">
        <v>2325.17</v>
      </c>
      <c r="D50" s="53">
        <v>950717.84</v>
      </c>
      <c r="E50" s="53">
        <v>408.88100224929786</v>
      </c>
      <c r="F50" s="53">
        <v>233520.8</v>
      </c>
      <c r="G50" s="53">
        <v>100.43171036956437</v>
      </c>
      <c r="H50" s="10">
        <f t="shared" ref="H50:H52" si="23">E50-G50</f>
        <v>308.44929187973349</v>
      </c>
      <c r="I50" s="10"/>
      <c r="J50" s="10">
        <f t="shared" ref="J50:J52" si="24">H50-I50</f>
        <v>308.44929187973349</v>
      </c>
    </row>
    <row r="51" spans="1:14" ht="15" customHeight="1" x14ac:dyDescent="0.3">
      <c r="A51" s="41" t="str">
        <f t="shared" ref="A51:A52" si="25">A50</f>
        <v>октябрь</v>
      </c>
      <c r="B51" s="7" t="s">
        <v>168</v>
      </c>
      <c r="C51" s="8"/>
      <c r="D51" s="81"/>
      <c r="E51" s="78"/>
      <c r="F51" s="81"/>
      <c r="G51" s="78"/>
      <c r="H51" s="10"/>
      <c r="I51" s="10"/>
      <c r="J51" s="10"/>
      <c r="K51" s="9"/>
      <c r="M51" s="82">
        <v>630798.86</v>
      </c>
      <c r="N51" s="11">
        <f>D51-M51</f>
        <v>-630798.86</v>
      </c>
    </row>
    <row r="52" spans="1:14" ht="15" hidden="1" customHeight="1" x14ac:dyDescent="0.3">
      <c r="A52" s="41" t="str">
        <f t="shared" si="25"/>
        <v>октябрь</v>
      </c>
      <c r="B52" s="7" t="s">
        <v>169</v>
      </c>
      <c r="C52" s="8">
        <v>2325.17</v>
      </c>
      <c r="D52" s="53">
        <v>171597.55</v>
      </c>
      <c r="E52" s="53">
        <v>73.800001720304309</v>
      </c>
      <c r="F52" s="53">
        <v>27657.47</v>
      </c>
      <c r="G52" s="53">
        <v>11.894816293002233</v>
      </c>
      <c r="H52" s="10">
        <f t="shared" si="23"/>
        <v>61.905185427302072</v>
      </c>
      <c r="I52" s="10"/>
      <c r="J52" s="10">
        <f t="shared" si="24"/>
        <v>61.905185427302072</v>
      </c>
    </row>
    <row r="53" spans="1:14" hidden="1" x14ac:dyDescent="0.3">
      <c r="B53" s="40" t="s">
        <v>2</v>
      </c>
      <c r="C53" s="40"/>
      <c r="D53" s="52"/>
      <c r="E53" s="52"/>
      <c r="F53" s="52"/>
      <c r="G53" s="52"/>
      <c r="H53" s="40"/>
      <c r="I53" s="40"/>
      <c r="J53" s="40"/>
    </row>
    <row r="54" spans="1:14" ht="15" hidden="1" customHeight="1" x14ac:dyDescent="0.3">
      <c r="A54" s="41" t="str">
        <f>B53</f>
        <v>ноябрь</v>
      </c>
      <c r="B54" s="7" t="s">
        <v>166</v>
      </c>
      <c r="C54" s="8">
        <v>2325.17</v>
      </c>
      <c r="D54" s="53">
        <v>1398103.8</v>
      </c>
      <c r="E54" s="53">
        <v>601.29100237832074</v>
      </c>
      <c r="F54" s="53">
        <v>249619.75</v>
      </c>
      <c r="G54" s="53">
        <v>107.35548368506389</v>
      </c>
      <c r="H54" s="10">
        <f>E54-G54</f>
        <v>493.93551869325688</v>
      </c>
      <c r="I54" s="10"/>
      <c r="J54" s="10">
        <f>H54-I54</f>
        <v>493.93551869325688</v>
      </c>
    </row>
    <row r="55" spans="1:14" ht="15" hidden="1" customHeight="1" x14ac:dyDescent="0.3">
      <c r="A55" s="41" t="str">
        <f>A54</f>
        <v>ноябрь</v>
      </c>
      <c r="B55" s="7" t="s">
        <v>167</v>
      </c>
      <c r="C55" s="8">
        <v>2325.17</v>
      </c>
      <c r="D55" s="53">
        <v>1175887.3</v>
      </c>
      <c r="E55" s="53">
        <v>505.7210010450849</v>
      </c>
      <c r="F55" s="53">
        <v>248164.56</v>
      </c>
      <c r="G55" s="53">
        <v>106.72964127354129</v>
      </c>
      <c r="H55" s="10">
        <f t="shared" ref="H55:H57" si="26">E55-G55</f>
        <v>398.99135977154361</v>
      </c>
      <c r="I55" s="10"/>
      <c r="J55" s="10">
        <f t="shared" ref="J55:J57" si="27">H55-I55</f>
        <v>398.99135977154361</v>
      </c>
    </row>
    <row r="56" spans="1:14" ht="15" customHeight="1" x14ac:dyDescent="0.3">
      <c r="A56" s="41" t="str">
        <f t="shared" ref="A56:A57" si="28">A55</f>
        <v>ноябрь</v>
      </c>
      <c r="B56" s="7" t="s">
        <v>168</v>
      </c>
      <c r="C56" s="8"/>
      <c r="D56"/>
      <c r="E56" s="78"/>
      <c r="F56"/>
      <c r="G56" s="78"/>
      <c r="H56" s="10"/>
      <c r="I56" s="10"/>
      <c r="J56" s="10"/>
      <c r="K56" s="9"/>
      <c r="M56" s="82">
        <v>885180.76</v>
      </c>
      <c r="N56" s="11">
        <f>D56-M56</f>
        <v>-885180.76</v>
      </c>
    </row>
    <row r="57" spans="1:14" ht="15" hidden="1" customHeight="1" x14ac:dyDescent="0.3">
      <c r="A57" s="41" t="str">
        <f t="shared" si="28"/>
        <v>ноябрь</v>
      </c>
      <c r="B57" s="7" t="s">
        <v>169</v>
      </c>
      <c r="C57" s="8">
        <v>2325.17</v>
      </c>
      <c r="D57" s="53">
        <v>223748.79</v>
      </c>
      <c r="E57" s="53">
        <v>96.229002610561807</v>
      </c>
      <c r="F57" s="53">
        <v>28931.439999999999</v>
      </c>
      <c r="G57" s="53">
        <v>12.442720317224117</v>
      </c>
      <c r="H57" s="10">
        <f t="shared" si="26"/>
        <v>83.786282293337692</v>
      </c>
      <c r="I57" s="10"/>
      <c r="J57" s="10">
        <f t="shared" si="27"/>
        <v>83.786282293337692</v>
      </c>
    </row>
    <row r="58" spans="1:14" hidden="1" x14ac:dyDescent="0.3">
      <c r="B58" s="40" t="s">
        <v>3</v>
      </c>
      <c r="C58" s="40"/>
      <c r="D58" s="52"/>
      <c r="E58" s="52"/>
      <c r="F58" s="52"/>
      <c r="G58" s="52"/>
      <c r="H58" s="40"/>
      <c r="I58" s="40"/>
      <c r="J58" s="40"/>
    </row>
    <row r="59" spans="1:14" ht="28.8" hidden="1" x14ac:dyDescent="0.3">
      <c r="A59" s="41" t="str">
        <f>B58</f>
        <v>декабрь</v>
      </c>
      <c r="B59" s="7" t="s">
        <v>166</v>
      </c>
      <c r="C59" s="8">
        <v>2325.17</v>
      </c>
      <c r="D59" s="53"/>
      <c r="E59" s="53">
        <v>800.43878262571388</v>
      </c>
      <c r="F59" s="53">
        <v>251131.37</v>
      </c>
      <c r="G59" s="53">
        <v>108.00559528980676</v>
      </c>
      <c r="H59" s="10">
        <f>E59-G59</f>
        <v>692.43318733590718</v>
      </c>
      <c r="I59" s="10"/>
      <c r="J59" s="10">
        <f>H59-I59</f>
        <v>692.43318733590718</v>
      </c>
    </row>
    <row r="60" spans="1:14" ht="28.8" hidden="1" x14ac:dyDescent="0.3">
      <c r="A60" s="41" t="str">
        <f>A59</f>
        <v>декабрь</v>
      </c>
      <c r="B60" s="7" t="s">
        <v>167</v>
      </c>
      <c r="C60" s="8">
        <v>2325.17</v>
      </c>
      <c r="D60" s="53"/>
      <c r="E60" s="53">
        <v>665.16010328625339</v>
      </c>
      <c r="F60" s="53">
        <v>261869.85</v>
      </c>
      <c r="G60" s="53">
        <v>112.62395867829019</v>
      </c>
      <c r="H60" s="10">
        <f t="shared" ref="H60:H62" si="29">E60-G60</f>
        <v>552.53614460796325</v>
      </c>
      <c r="I60" s="10"/>
      <c r="J60" s="10">
        <f t="shared" ref="J60:J62" si="30">H60-I60</f>
        <v>552.53614460796325</v>
      </c>
    </row>
    <row r="61" spans="1:14" ht="28.8" x14ac:dyDescent="0.3">
      <c r="A61" s="41" t="str">
        <f t="shared" ref="A61:A62" si="31">A60</f>
        <v>декабрь</v>
      </c>
      <c r="B61" s="7" t="s">
        <v>168</v>
      </c>
      <c r="C61" s="8"/>
      <c r="D61"/>
      <c r="E61" s="78"/>
      <c r="F61"/>
      <c r="G61" s="78"/>
      <c r="H61" s="10"/>
      <c r="I61" s="10"/>
      <c r="J61" s="10"/>
      <c r="K61" s="9"/>
      <c r="M61" s="104">
        <v>1229586.3500000001</v>
      </c>
      <c r="N61" s="11">
        <f>D61-M61</f>
        <v>-1229586.3500000001</v>
      </c>
    </row>
    <row r="62" spans="1:14" ht="28.8" hidden="1" x14ac:dyDescent="0.3">
      <c r="A62" s="41" t="str">
        <f t="shared" si="31"/>
        <v>декабрь</v>
      </c>
      <c r="B62" s="7" t="s">
        <v>169</v>
      </c>
      <c r="C62" s="8">
        <v>2325.17</v>
      </c>
      <c r="D62" s="53"/>
      <c r="E62" s="53">
        <v>126.71290688804147</v>
      </c>
      <c r="F62" s="53">
        <v>45513.5</v>
      </c>
      <c r="G62" s="53">
        <v>19.574267687953999</v>
      </c>
      <c r="H62" s="10">
        <f t="shared" si="29"/>
        <v>107.13863920008748</v>
      </c>
      <c r="I62" s="10"/>
      <c r="J62" s="10">
        <f t="shared" si="30"/>
        <v>107.13863920008748</v>
      </c>
    </row>
    <row r="64" spans="1:14" x14ac:dyDescent="0.3">
      <c r="H64" s="55"/>
      <c r="I64" s="55"/>
      <c r="J64" s="55"/>
      <c r="K64" s="55"/>
    </row>
    <row r="65" spans="2:11" x14ac:dyDescent="0.3">
      <c r="H65" s="55"/>
      <c r="I65" s="55"/>
      <c r="J65" s="55"/>
      <c r="K65" s="55"/>
    </row>
    <row r="66" spans="2:11" x14ac:dyDescent="0.3">
      <c r="B66" s="11"/>
      <c r="C66" s="20" t="s">
        <v>47</v>
      </c>
      <c r="E66" s="55">
        <f>E6+E11+E16+E21</f>
        <v>1397.1980013388159</v>
      </c>
    </row>
    <row r="67" spans="2:11" x14ac:dyDescent="0.3">
      <c r="B67" s="56"/>
      <c r="C67" s="12"/>
      <c r="E67" s="161">
        <f>E6/E66</f>
        <v>0.32369499598032753</v>
      </c>
    </row>
    <row r="68" spans="2:11" x14ac:dyDescent="0.3">
      <c r="B68" s="56"/>
      <c r="C68" s="12"/>
      <c r="E68" s="161">
        <f>E11/$E$66</f>
        <v>0.29147551099757457</v>
      </c>
    </row>
    <row r="69" spans="2:11" x14ac:dyDescent="0.3">
      <c r="B69" s="56"/>
      <c r="C69" s="12"/>
      <c r="E69" s="161">
        <f>E16/$E$66</f>
        <v>0.23076757758508376</v>
      </c>
    </row>
    <row r="70" spans="2:11" x14ac:dyDescent="0.3">
      <c r="B70" s="56"/>
      <c r="C70" s="12"/>
      <c r="E70" s="161">
        <f>E21/$E$66</f>
        <v>0.15406191543701422</v>
      </c>
    </row>
    <row r="71" spans="2:11" x14ac:dyDescent="0.3">
      <c r="B71" s="30"/>
    </row>
    <row r="72" spans="2:11" x14ac:dyDescent="0.3">
      <c r="B72" s="30"/>
    </row>
    <row r="73" spans="2:11" x14ac:dyDescent="0.3">
      <c r="B73" s="30"/>
    </row>
    <row r="74" spans="2:11" x14ac:dyDescent="0.3">
      <c r="B74" s="30"/>
    </row>
    <row r="75" spans="2:11" x14ac:dyDescent="0.3">
      <c r="B75" s="30"/>
      <c r="C75" s="36"/>
    </row>
    <row r="76" spans="2:11" x14ac:dyDescent="0.3">
      <c r="B76" s="30"/>
      <c r="C76" s="36"/>
    </row>
    <row r="77" spans="2:11" x14ac:dyDescent="0.3">
      <c r="B77" s="30"/>
      <c r="C77" s="36"/>
    </row>
    <row r="78" spans="2:11" x14ac:dyDescent="0.3">
      <c r="B78" s="30"/>
    </row>
  </sheetData>
  <autoFilter ref="A2:L62">
    <filterColumn colId="1">
      <filters>
        <filter val="141031, Московская обл, Мытищи г, Бородино д., М. Бородинская, дом № 1, корпус 3"/>
      </filters>
    </filterColumn>
  </autoFilter>
  <conditionalFormatting sqref="E67:E7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{041F5763-A6DC-4661-8B0E-443BC5602A60}</x14:id>
        </ext>
      </extLst>
    </cfRule>
  </conditionalFormatting>
  <conditionalFormatting sqref="B67:B70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{E5D255B4-E89A-411F-BC20-8068A952D388}</x14:id>
        </ext>
      </extLst>
    </cfRule>
  </conditionalFormatting>
  <conditionalFormatting sqref="B75:B7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{071E5DAD-46BB-43AC-91DB-1E5DA76F5484}</x14:id>
        </ext>
      </extLst>
    </cfRule>
  </conditionalFormatting>
  <pageMargins left="0.7" right="0.7" top="0.75" bottom="0.75" header="0.3" footer="0.3"/>
  <pageSetup paperSize="9" orientation="portrait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41F5763-A6DC-4661-8B0E-443BC5602A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E67:E70</xm:sqref>
        </x14:conditionalFormatting>
        <x14:conditionalFormatting xmlns:xm="http://schemas.microsoft.com/office/excel/2006/main">
          <x14:cfRule type="dataBar" id="{E5D255B4-E89A-411F-BC20-8068A952D3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B67:B70</xm:sqref>
        </x14:conditionalFormatting>
        <x14:conditionalFormatting xmlns:xm="http://schemas.microsoft.com/office/excel/2006/main">
          <x14:cfRule type="dataBar" id="{071E5DAD-46BB-43AC-91DB-1E5DA76F54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B75:B77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19"/>
  <sheetViews>
    <sheetView topLeftCell="Y1" workbookViewId="0">
      <pane ySplit="1" topLeftCell="A2" activePane="bottomLeft" state="frozen"/>
      <selection activeCell="E6" sqref="E6:E21"/>
      <selection pane="bottomLeft" activeCell="E6" sqref="E6:E21"/>
    </sheetView>
  </sheetViews>
  <sheetFormatPr defaultRowHeight="14.4" x14ac:dyDescent="0.3"/>
  <cols>
    <col min="1" max="1" width="31.33203125" customWidth="1"/>
    <col min="2" max="2" width="14.33203125" customWidth="1"/>
    <col min="3" max="3" width="12" style="3" customWidth="1"/>
    <col min="4" max="4" width="4.44140625" customWidth="1"/>
    <col min="5" max="5" width="6.33203125" customWidth="1"/>
    <col min="6" max="6" width="9.33203125" bestFit="1" customWidth="1"/>
    <col min="8" max="10" width="9.33203125" bestFit="1" customWidth="1"/>
    <col min="11" max="11" width="8.88671875" style="4"/>
    <col min="12" max="13" width="8.109375" style="4" customWidth="1"/>
    <col min="14" max="17" width="10" customWidth="1"/>
    <col min="18" max="18" width="10.88671875" style="128" customWidth="1"/>
    <col min="19" max="19" width="10.33203125" customWidth="1"/>
    <col min="20" max="20" width="10.44140625" customWidth="1"/>
    <col min="21" max="21" width="14.6640625" style="11" customWidth="1"/>
    <col min="22" max="24" width="10.44140625" style="12" customWidth="1"/>
    <col min="25" max="25" width="9.6640625" style="12" bestFit="1" customWidth="1"/>
    <col min="26" max="26" width="10.44140625" style="12" bestFit="1" customWidth="1"/>
    <col min="27" max="33" width="9.44140625" style="12" bestFit="1" customWidth="1"/>
    <col min="34" max="34" width="14.88671875" style="12" customWidth="1"/>
    <col min="35" max="35" width="15.109375" style="12" customWidth="1"/>
    <col min="36" max="37" width="12.44140625" style="12" customWidth="1"/>
    <col min="39" max="40" width="9.33203125" bestFit="1" customWidth="1"/>
    <col min="41" max="41" width="10.33203125" bestFit="1" customWidth="1"/>
    <col min="50" max="50" width="23.77734375" customWidth="1"/>
  </cols>
  <sheetData>
    <row r="1" spans="1:57" x14ac:dyDescent="0.3">
      <c r="G1" s="1">
        <v>31</v>
      </c>
      <c r="H1" s="1">
        <v>28</v>
      </c>
      <c r="I1" s="1">
        <v>31</v>
      </c>
      <c r="J1" s="1">
        <v>30</v>
      </c>
      <c r="R1" s="118"/>
      <c r="S1" s="3"/>
      <c r="Z1" s="12" t="s">
        <v>66</v>
      </c>
      <c r="AD1" s="12" t="s">
        <v>67</v>
      </c>
      <c r="AH1" s="12" t="s">
        <v>68</v>
      </c>
      <c r="AJ1" s="12">
        <v>2718.82</v>
      </c>
    </row>
    <row r="2" spans="1:57" ht="66" x14ac:dyDescent="0.3">
      <c r="A2" s="13" t="s">
        <v>48</v>
      </c>
      <c r="B2" s="13" t="s">
        <v>49</v>
      </c>
      <c r="C2" s="14" t="s">
        <v>50</v>
      </c>
      <c r="D2" s="14" t="s">
        <v>51</v>
      </c>
      <c r="E2" s="15" t="s">
        <v>52</v>
      </c>
      <c r="F2" s="15" t="s">
        <v>53</v>
      </c>
      <c r="G2" s="15" t="s">
        <v>54</v>
      </c>
      <c r="H2" s="15" t="s">
        <v>55</v>
      </c>
      <c r="I2" s="15" t="s">
        <v>56</v>
      </c>
      <c r="J2" s="15" t="s">
        <v>57</v>
      </c>
      <c r="K2" s="110"/>
      <c r="L2" s="111"/>
      <c r="M2" s="110"/>
      <c r="N2" s="19" t="s">
        <v>58</v>
      </c>
      <c r="O2" s="19" t="s">
        <v>59</v>
      </c>
      <c r="P2" s="19" t="s">
        <v>60</v>
      </c>
      <c r="Q2" s="19" t="s">
        <v>61</v>
      </c>
      <c r="R2" s="119"/>
      <c r="S2" s="17" t="s">
        <v>2044</v>
      </c>
      <c r="T2" s="18" t="s">
        <v>2045</v>
      </c>
      <c r="U2" s="57" t="s">
        <v>0</v>
      </c>
      <c r="V2" s="35" t="s">
        <v>62</v>
      </c>
      <c r="W2" s="35" t="s">
        <v>63</v>
      </c>
      <c r="X2" s="35" t="s">
        <v>64</v>
      </c>
      <c r="Y2" s="35" t="s">
        <v>65</v>
      </c>
      <c r="Z2" s="23" t="s">
        <v>62</v>
      </c>
      <c r="AA2" s="23" t="s">
        <v>63</v>
      </c>
      <c r="AB2" s="23" t="s">
        <v>64</v>
      </c>
      <c r="AC2" s="23" t="s">
        <v>65</v>
      </c>
      <c r="AD2" s="24" t="s">
        <v>62</v>
      </c>
      <c r="AE2" s="24" t="s">
        <v>63</v>
      </c>
      <c r="AF2" s="24" t="s">
        <v>64</v>
      </c>
      <c r="AG2" s="24" t="s">
        <v>65</v>
      </c>
      <c r="AH2" s="25" t="s">
        <v>62</v>
      </c>
      <c r="AI2" s="25" t="s">
        <v>63</v>
      </c>
      <c r="AJ2" s="25" t="s">
        <v>64</v>
      </c>
      <c r="AK2" s="25" t="s">
        <v>65</v>
      </c>
      <c r="AM2" s="73" t="s">
        <v>1240</v>
      </c>
      <c r="AN2" s="74" t="s">
        <v>1241</v>
      </c>
      <c r="AO2" s="74" t="s">
        <v>1242</v>
      </c>
      <c r="AX2" s="162" t="s">
        <v>1319</v>
      </c>
      <c r="AY2" s="163">
        <v>2102628.77</v>
      </c>
    </row>
    <row r="3" spans="1:57" x14ac:dyDescent="0.3">
      <c r="A3" s="37" t="s">
        <v>174</v>
      </c>
      <c r="B3" s="37" t="s">
        <v>670</v>
      </c>
      <c r="C3" s="2"/>
      <c r="D3" s="2"/>
      <c r="E3" s="1">
        <f>VLOOKUP(B3,Площадь!A:B,2,0)</f>
        <v>51.5</v>
      </c>
      <c r="F3">
        <f t="shared" ref="F3:F66" si="0">SUM(G3:J3)</f>
        <v>120</v>
      </c>
      <c r="G3" s="1">
        <v>31</v>
      </c>
      <c r="H3" s="1">
        <v>28</v>
      </c>
      <c r="I3" s="1">
        <v>31</v>
      </c>
      <c r="J3" s="1">
        <v>30</v>
      </c>
      <c r="L3" s="112"/>
      <c r="N3" s="16">
        <f t="shared" ref="N3:N66" si="1">ROUND($E3/G$37*G3,2)</f>
        <v>51.5</v>
      </c>
      <c r="O3" s="16">
        <f t="shared" ref="O3:O66" si="2">ROUND($E3/H$37*H3,2)</f>
        <v>51.5</v>
      </c>
      <c r="P3" s="16">
        <f t="shared" ref="P3:P66" si="3">ROUND($E3/I$37*I3,2)</f>
        <v>51.5</v>
      </c>
      <c r="Q3" s="16">
        <f t="shared" ref="Q3:Q66" si="4">ROUND($E3/J$37*J3,2)</f>
        <v>51.5</v>
      </c>
      <c r="R3" s="120"/>
      <c r="S3" s="159" t="str">
        <f>VLOOKUP(B3,Объем!A:D,4,0)</f>
        <v>20,969</v>
      </c>
      <c r="T3" s="159">
        <f>VLOOKUP(B3,Объем!A:E,5,0)</f>
        <v>24.346699999999998</v>
      </c>
      <c r="U3" s="11">
        <f t="shared" ref="U3:U66" si="5">T3-S3</f>
        <v>3.3776999999999973</v>
      </c>
      <c r="V3" s="95">
        <f>$U3*V$627/G$1*G3</f>
        <v>1.0933445879227515</v>
      </c>
      <c r="W3" s="95">
        <f t="shared" ref="W3" si="6">$U3*W$627/H$1*H3</f>
        <v>0.98451683349650687</v>
      </c>
      <c r="X3" s="95">
        <f t="shared" ref="X3" si="7">$U3*X$627/I$1*I3</f>
        <v>0.77946364680913682</v>
      </c>
      <c r="Y3" s="95">
        <f t="shared" ref="Y3" si="8">$U3*Y$627/J$1*J3</f>
        <v>0.52037493177160254</v>
      </c>
      <c r="Z3" s="12">
        <f t="shared" ref="Z3:Z66" si="9">Z$627/$N$627*N3</f>
        <v>0.37700580082643392</v>
      </c>
      <c r="AA3" s="12">
        <f t="shared" ref="AA3:AA66" si="10">AA$627/$O$627*O3</f>
        <v>0.31606542663047721</v>
      </c>
      <c r="AB3" s="12">
        <f>AB$627/$P$627*P3</f>
        <v>0.13136714597739171</v>
      </c>
      <c r="AD3" s="12">
        <f>Z3+V3</f>
        <v>1.4703503887491853</v>
      </c>
      <c r="AE3" s="12">
        <f>AA3+W3</f>
        <v>1.3005822601269841</v>
      </c>
      <c r="AF3" s="12">
        <f>AB3+X3</f>
        <v>0.91083079278652856</v>
      </c>
      <c r="AG3" s="12">
        <f>AC3+Y3</f>
        <v>0.52037493177160254</v>
      </c>
      <c r="AH3" s="30">
        <f>AD3*$AJ$1</f>
        <v>3997.6180439390605</v>
      </c>
      <c r="AI3" s="30">
        <f t="shared" ref="AI3" si="11">AE3*$AJ$1</f>
        <v>3536.0490604784472</v>
      </c>
      <c r="AJ3" s="30">
        <f t="shared" ref="AJ3" si="12">AF3*$AJ$1</f>
        <v>2476.3849760438698</v>
      </c>
      <c r="AK3" s="30">
        <f>AG3*$AJ$1</f>
        <v>1414.8057719992685</v>
      </c>
      <c r="AM3" s="30">
        <f>SUM(AH3:AK3)</f>
        <v>11424.857852460646</v>
      </c>
      <c r="AN3" s="12">
        <f>Z3+AA3+AB3+AC3</f>
        <v>0.82443837343430282</v>
      </c>
      <c r="AO3">
        <f>VLOOKUP(A3,AX:AY,2,0)</f>
        <v>7310.36</v>
      </c>
      <c r="AX3" s="164" t="s">
        <v>174</v>
      </c>
      <c r="AY3" s="108">
        <v>7310.36</v>
      </c>
    </row>
    <row r="4" spans="1:57" x14ac:dyDescent="0.3">
      <c r="A4" s="37" t="s">
        <v>175</v>
      </c>
      <c r="B4" s="37" t="s">
        <v>671</v>
      </c>
      <c r="C4" s="2"/>
      <c r="D4" s="2"/>
      <c r="E4" s="1">
        <f>VLOOKUP(B4,Площадь!A:B,2,0)</f>
        <v>52.8</v>
      </c>
      <c r="F4">
        <f t="shared" si="0"/>
        <v>120</v>
      </c>
      <c r="G4" s="1">
        <v>31</v>
      </c>
      <c r="H4" s="1">
        <v>28</v>
      </c>
      <c r="I4" s="1">
        <v>31</v>
      </c>
      <c r="J4" s="1">
        <v>30</v>
      </c>
      <c r="L4" s="112"/>
      <c r="N4" s="16">
        <f t="shared" si="1"/>
        <v>52.8</v>
      </c>
      <c r="O4" s="16">
        <f t="shared" si="2"/>
        <v>52.8</v>
      </c>
      <c r="P4" s="16">
        <f t="shared" si="3"/>
        <v>52.8</v>
      </c>
      <c r="Q4" s="16">
        <f t="shared" si="4"/>
        <v>52.8</v>
      </c>
      <c r="R4" s="120"/>
      <c r="S4" s="159">
        <f>VLOOKUP(B4,Объем!A:D,4,0)</f>
        <v>11.529123651632521</v>
      </c>
      <c r="T4" s="159" t="e">
        <f>VLOOKUP(B4,Объем!A:E,5,0)</f>
        <v>#N/A</v>
      </c>
      <c r="U4" s="11" t="e">
        <f t="shared" si="5"/>
        <v>#N/A</v>
      </c>
      <c r="V4" s="95">
        <f>$V$631*$E4*G4</f>
        <v>0.53000215345185642</v>
      </c>
      <c r="W4" s="95">
        <f t="shared" ref="W4" si="13">$V$631*$E4*H4</f>
        <v>0.47871162247264448</v>
      </c>
      <c r="X4" s="95">
        <f t="shared" ref="X4" si="14">$V$631*$E4*I4</f>
        <v>0.53000215345185642</v>
      </c>
      <c r="Y4" s="95">
        <f t="shared" ref="Y4" si="15">$V$631*$E4*J4</f>
        <v>0.51290530979211912</v>
      </c>
      <c r="Z4" s="12">
        <f t="shared" si="9"/>
        <v>0.38652245210943126</v>
      </c>
      <c r="AA4" s="12">
        <f t="shared" si="10"/>
        <v>0.32404377720561545</v>
      </c>
      <c r="AB4" s="12">
        <f t="shared" ref="AB4:AB66" si="16">AB$627/$P$627*P4</f>
        <v>0.13468320985643267</v>
      </c>
      <c r="AD4" s="12">
        <f t="shared" ref="AD4:AD67" si="17">Z4+V4</f>
        <v>0.91652460556128768</v>
      </c>
      <c r="AE4" s="12">
        <f t="shared" ref="AE4:AE67" si="18">AA4+W4</f>
        <v>0.80275539967825993</v>
      </c>
      <c r="AF4" s="12">
        <f t="shared" ref="AF4:AF67" si="19">AB4+X4</f>
        <v>0.66468536330828909</v>
      </c>
      <c r="AG4" s="12">
        <f t="shared" ref="AG4:AG67" si="20">AC4+Y4</f>
        <v>0.51290530979211912</v>
      </c>
      <c r="AH4" s="30">
        <f t="shared" ref="AH4:AH67" si="21">AD4*$AJ$1</f>
        <v>2491.8654280921405</v>
      </c>
      <c r="AI4" s="30">
        <f t="shared" ref="AI4:AI67" si="22">AE4*$AJ$1</f>
        <v>2182.5474357532466</v>
      </c>
      <c r="AJ4" s="30">
        <f t="shared" ref="AJ4:AJ67" si="23">AF4*$AJ$1</f>
        <v>1807.1598594698426</v>
      </c>
      <c r="AK4" s="30">
        <f t="shared" ref="AK4:AK67" si="24">AG4*$AJ$1</f>
        <v>1394.4972143690095</v>
      </c>
      <c r="AM4" s="30">
        <f t="shared" ref="AM4:AM67" si="25">SUM(AH4:AK4)</f>
        <v>7876.0699376842394</v>
      </c>
      <c r="AN4" s="12">
        <f t="shared" ref="AN4:AN67" si="26">Z4+AA4+AB4+AC4</f>
        <v>0.84524943917147943</v>
      </c>
      <c r="AO4">
        <f t="shared" ref="AO4:AO67" si="27">VLOOKUP(A4,AX:AY,2,0)</f>
        <v>3310.44</v>
      </c>
      <c r="AX4" s="164" t="s">
        <v>175</v>
      </c>
      <c r="AY4" s="108">
        <v>3310.44</v>
      </c>
    </row>
    <row r="5" spans="1:57" x14ac:dyDescent="0.3">
      <c r="A5" s="37" t="s">
        <v>176</v>
      </c>
      <c r="B5" s="37" t="s">
        <v>4</v>
      </c>
      <c r="C5" s="2"/>
      <c r="D5" s="2"/>
      <c r="E5" s="1">
        <f>VLOOKUP(B5,Площадь!A:B,2,0)</f>
        <v>51.7</v>
      </c>
      <c r="F5">
        <f t="shared" si="0"/>
        <v>120</v>
      </c>
      <c r="G5" s="1">
        <v>31</v>
      </c>
      <c r="H5" s="1">
        <v>28</v>
      </c>
      <c r="I5" s="1">
        <v>31</v>
      </c>
      <c r="J5" s="1">
        <v>30</v>
      </c>
      <c r="L5" s="112"/>
      <c r="N5" s="16">
        <f t="shared" si="1"/>
        <v>51.7</v>
      </c>
      <c r="O5" s="16">
        <f t="shared" si="2"/>
        <v>51.7</v>
      </c>
      <c r="P5" s="16">
        <f t="shared" si="3"/>
        <v>51.7</v>
      </c>
      <c r="Q5" s="16">
        <f t="shared" si="4"/>
        <v>51.7</v>
      </c>
      <c r="R5" s="120"/>
      <c r="S5" s="159" t="str">
        <f>VLOOKUP(B5,Объем!A:D,4,0)</f>
        <v>23,912</v>
      </c>
      <c r="T5" s="159" t="str">
        <f>VLOOKUP(B5,Объем!A:E,5,0)</f>
        <v>не работает</v>
      </c>
      <c r="U5" s="11" t="e">
        <f t="shared" si="5"/>
        <v>#VALUE!</v>
      </c>
      <c r="V5" s="95">
        <f t="shared" ref="V5:V8" si="28">$V$631*$E5*G5</f>
        <v>0.51896044192160951</v>
      </c>
      <c r="W5" s="95">
        <f t="shared" ref="W5:W8" si="29">$V$631*$E5*H5</f>
        <v>0.46873846367113114</v>
      </c>
      <c r="X5" s="95">
        <f t="shared" ref="X5:X8" si="30">$V$631*$E5*I5</f>
        <v>0.51896044192160951</v>
      </c>
      <c r="Y5" s="95">
        <f t="shared" ref="Y5:Y8" si="31">$V$631*$E5*J5</f>
        <v>0.50221978250478339</v>
      </c>
      <c r="Z5" s="12">
        <f t="shared" si="9"/>
        <v>0.37846990102381817</v>
      </c>
      <c r="AA5" s="12">
        <f t="shared" si="10"/>
        <v>0.31729286518049848</v>
      </c>
      <c r="AB5" s="12">
        <f t="shared" si="16"/>
        <v>0.13187730965109035</v>
      </c>
      <c r="AD5" s="12">
        <f t="shared" si="17"/>
        <v>0.89743034294542767</v>
      </c>
      <c r="AE5" s="12">
        <f t="shared" si="18"/>
        <v>0.78603132885162963</v>
      </c>
      <c r="AF5" s="12">
        <f t="shared" si="19"/>
        <v>0.65083775157269985</v>
      </c>
      <c r="AG5" s="12">
        <f t="shared" si="20"/>
        <v>0.50221978250478339</v>
      </c>
      <c r="AH5" s="30">
        <f t="shared" si="21"/>
        <v>2439.9515650068879</v>
      </c>
      <c r="AI5" s="30">
        <f t="shared" si="22"/>
        <v>2137.0776975083877</v>
      </c>
      <c r="AJ5" s="30">
        <f t="shared" si="23"/>
        <v>1769.5106957308878</v>
      </c>
      <c r="AK5" s="30">
        <f t="shared" si="24"/>
        <v>1365.4451890696553</v>
      </c>
      <c r="AM5" s="30">
        <f t="shared" si="25"/>
        <v>7711.9851473158196</v>
      </c>
      <c r="AN5" s="12">
        <f t="shared" si="26"/>
        <v>0.827640075855407</v>
      </c>
      <c r="AO5">
        <f t="shared" si="27"/>
        <v>7273.4</v>
      </c>
      <c r="AX5" s="164" t="s">
        <v>176</v>
      </c>
      <c r="AY5" s="108">
        <v>7273.4</v>
      </c>
    </row>
    <row r="6" spans="1:57" x14ac:dyDescent="0.3">
      <c r="A6" s="37" t="s">
        <v>177</v>
      </c>
      <c r="B6" s="37" t="s">
        <v>5</v>
      </c>
      <c r="C6" s="2"/>
      <c r="D6" s="2"/>
      <c r="E6" s="1">
        <f>VLOOKUP(B6,Площадь!A:B,2,0)</f>
        <v>32.799999999999997</v>
      </c>
      <c r="F6">
        <f t="shared" si="0"/>
        <v>120</v>
      </c>
      <c r="G6" s="1">
        <v>31</v>
      </c>
      <c r="H6" s="1">
        <v>28</v>
      </c>
      <c r="I6" s="1">
        <v>31</v>
      </c>
      <c r="J6" s="1">
        <v>30</v>
      </c>
      <c r="L6" s="112"/>
      <c r="N6" s="16">
        <f t="shared" si="1"/>
        <v>32.799999999999997</v>
      </c>
      <c r="O6" s="16">
        <f t="shared" si="2"/>
        <v>32.799999999999997</v>
      </c>
      <c r="P6" s="16">
        <f t="shared" si="3"/>
        <v>32.799999999999997</v>
      </c>
      <c r="Q6" s="16">
        <f t="shared" si="4"/>
        <v>32.799999999999997</v>
      </c>
      <c r="R6" s="120"/>
      <c r="S6" s="159" t="str">
        <f>VLOOKUP(B6,Объем!A:D,4,0)</f>
        <v>12,648</v>
      </c>
      <c r="T6" s="159" t="str">
        <f>VLOOKUP(B6,Объем!A:E,5,0)</f>
        <v>не работает</v>
      </c>
      <c r="U6" s="11" t="e">
        <f t="shared" si="5"/>
        <v>#VALUE!</v>
      </c>
      <c r="V6" s="95">
        <f t="shared" si="28"/>
        <v>0.32924376199281985</v>
      </c>
      <c r="W6" s="95">
        <f t="shared" si="29"/>
        <v>0.29738146244512764</v>
      </c>
      <c r="X6" s="95">
        <f t="shared" si="30"/>
        <v>0.32924376199281985</v>
      </c>
      <c r="Y6" s="95">
        <f t="shared" si="31"/>
        <v>0.31862299547692247</v>
      </c>
      <c r="Z6" s="12">
        <f t="shared" si="9"/>
        <v>0.24011243237101032</v>
      </c>
      <c r="AA6" s="12">
        <f t="shared" si="10"/>
        <v>0.20129992220348839</v>
      </c>
      <c r="AB6" s="12">
        <f t="shared" si="16"/>
        <v>8.3666842486571816E-2</v>
      </c>
      <c r="AD6" s="12">
        <f t="shared" si="17"/>
        <v>0.56935619436383011</v>
      </c>
      <c r="AE6" s="12">
        <f t="shared" si="18"/>
        <v>0.498681384648616</v>
      </c>
      <c r="AF6" s="12">
        <f t="shared" si="19"/>
        <v>0.41291060447939165</v>
      </c>
      <c r="AG6" s="12">
        <f t="shared" si="20"/>
        <v>0.31862299547692247</v>
      </c>
      <c r="AH6" s="30">
        <f t="shared" si="21"/>
        <v>1547.9770083602687</v>
      </c>
      <c r="AI6" s="30">
        <f t="shared" si="22"/>
        <v>1355.8249222103502</v>
      </c>
      <c r="AJ6" s="30">
        <f t="shared" si="23"/>
        <v>1122.6296096706596</v>
      </c>
      <c r="AK6" s="30">
        <f t="shared" si="24"/>
        <v>866.27857256256641</v>
      </c>
      <c r="AM6" s="30">
        <f t="shared" si="25"/>
        <v>4892.7101128038448</v>
      </c>
      <c r="AN6" s="12">
        <f t="shared" si="26"/>
        <v>0.52507919706107054</v>
      </c>
      <c r="AO6">
        <f t="shared" si="27"/>
        <v>3836.8</v>
      </c>
      <c r="AX6" s="164" t="s">
        <v>177</v>
      </c>
      <c r="AY6" s="108">
        <v>3836.8</v>
      </c>
    </row>
    <row r="7" spans="1:57" s="107" customFormat="1" x14ac:dyDescent="0.3">
      <c r="A7" s="37" t="s">
        <v>1306</v>
      </c>
      <c r="B7" s="37" t="s">
        <v>672</v>
      </c>
      <c r="C7" s="106"/>
      <c r="D7" s="106"/>
      <c r="E7" s="1">
        <f>VLOOKUP(B7,Площадь!A:B,2,0)</f>
        <v>34.200000000000003</v>
      </c>
      <c r="F7" s="107">
        <f t="shared" si="0"/>
        <v>120</v>
      </c>
      <c r="G7" s="1">
        <v>31</v>
      </c>
      <c r="H7" s="1">
        <v>28</v>
      </c>
      <c r="I7" s="1">
        <v>31</v>
      </c>
      <c r="J7" s="1">
        <v>30</v>
      </c>
      <c r="K7" s="113"/>
      <c r="L7" s="114"/>
      <c r="M7" s="113"/>
      <c r="N7" s="16">
        <f t="shared" si="1"/>
        <v>34.200000000000003</v>
      </c>
      <c r="O7" s="16">
        <f t="shared" si="2"/>
        <v>34.200000000000003</v>
      </c>
      <c r="P7" s="16">
        <f t="shared" si="3"/>
        <v>34.200000000000003</v>
      </c>
      <c r="Q7" s="16">
        <f t="shared" si="4"/>
        <v>34.200000000000003</v>
      </c>
      <c r="R7" s="121"/>
      <c r="S7" s="159">
        <f>VLOOKUP(B7,Объем!A:D,4,0)</f>
        <v>11.257999999999999</v>
      </c>
      <c r="T7" s="159" t="str">
        <f>VLOOKUP(B7,Объем!A:E,5,0)</f>
        <v>нет</v>
      </c>
      <c r="U7" s="11" t="e">
        <f t="shared" si="5"/>
        <v>#VALUE!</v>
      </c>
      <c r="V7" s="95">
        <f t="shared" si="28"/>
        <v>0.34329684939495253</v>
      </c>
      <c r="W7" s="95">
        <f t="shared" si="29"/>
        <v>0.31007457364705387</v>
      </c>
      <c r="X7" s="95">
        <f t="shared" si="30"/>
        <v>0.34329684939495253</v>
      </c>
      <c r="Y7" s="95">
        <f t="shared" si="31"/>
        <v>0.33222275747898633</v>
      </c>
      <c r="Z7" s="160">
        <f t="shared" si="9"/>
        <v>0.25036113375269986</v>
      </c>
      <c r="AA7" s="160">
        <f t="shared" si="10"/>
        <v>0.20989199205363732</v>
      </c>
      <c r="AB7" s="160">
        <f t="shared" si="16"/>
        <v>8.7237988202462091E-2</v>
      </c>
      <c r="AC7" s="160"/>
      <c r="AD7" s="12">
        <f t="shared" si="17"/>
        <v>0.59365798314765239</v>
      </c>
      <c r="AE7" s="12">
        <f t="shared" si="18"/>
        <v>0.51996656570069122</v>
      </c>
      <c r="AF7" s="12">
        <f t="shared" si="19"/>
        <v>0.43053483759741462</v>
      </c>
      <c r="AG7" s="12">
        <f t="shared" si="20"/>
        <v>0.33222275747898633</v>
      </c>
      <c r="AH7" s="30">
        <f t="shared" si="21"/>
        <v>1614.0491977415004</v>
      </c>
      <c r="AI7" s="30">
        <f t="shared" si="22"/>
        <v>1413.6954981583533</v>
      </c>
      <c r="AJ7" s="30">
        <f t="shared" si="23"/>
        <v>1170.5467271566029</v>
      </c>
      <c r="AK7" s="30">
        <f t="shared" si="24"/>
        <v>903.25387748901767</v>
      </c>
      <c r="AM7" s="30">
        <f t="shared" si="25"/>
        <v>5101.5453005454747</v>
      </c>
      <c r="AN7" s="12">
        <f t="shared" si="26"/>
        <v>0.54749111400879924</v>
      </c>
      <c r="AO7">
        <f t="shared" si="27"/>
        <v>4970</v>
      </c>
      <c r="AP7"/>
      <c r="AQ7"/>
      <c r="AR7"/>
      <c r="AS7"/>
      <c r="AT7"/>
      <c r="AU7"/>
      <c r="AV7"/>
      <c r="AW7"/>
      <c r="AX7" s="164" t="s">
        <v>1306</v>
      </c>
      <c r="AY7" s="108">
        <v>4970</v>
      </c>
      <c r="AZ7"/>
      <c r="BA7"/>
      <c r="BB7"/>
      <c r="BC7"/>
      <c r="BD7"/>
      <c r="BE7"/>
    </row>
    <row r="8" spans="1:57" x14ac:dyDescent="0.3">
      <c r="A8" s="37" t="s">
        <v>178</v>
      </c>
      <c r="B8" s="37" t="s">
        <v>673</v>
      </c>
      <c r="C8" s="2"/>
      <c r="D8" s="2"/>
      <c r="E8" s="1">
        <f>VLOOKUP(B8,Площадь!A:B,2,0)</f>
        <v>34</v>
      </c>
      <c r="F8">
        <f t="shared" si="0"/>
        <v>120</v>
      </c>
      <c r="G8" s="1">
        <v>31</v>
      </c>
      <c r="H8" s="1">
        <v>28</v>
      </c>
      <c r="I8" s="1">
        <v>31</v>
      </c>
      <c r="J8" s="1">
        <v>30</v>
      </c>
      <c r="L8" s="112"/>
      <c r="N8" s="16">
        <f t="shared" si="1"/>
        <v>34</v>
      </c>
      <c r="O8" s="16">
        <f t="shared" si="2"/>
        <v>34</v>
      </c>
      <c r="P8" s="16">
        <f t="shared" si="3"/>
        <v>34</v>
      </c>
      <c r="Q8" s="16">
        <f t="shared" si="4"/>
        <v>34</v>
      </c>
      <c r="R8" s="120"/>
      <c r="S8" s="159" t="str">
        <f>VLOOKUP(B8,Объем!A:D,4,0)</f>
        <v>нет</v>
      </c>
      <c r="T8" s="159" t="str">
        <f>VLOOKUP(B8,Объем!A:E,5,0)</f>
        <v>нет</v>
      </c>
      <c r="U8" s="11" t="e">
        <f t="shared" si="5"/>
        <v>#VALUE!</v>
      </c>
      <c r="V8" s="95">
        <f t="shared" si="28"/>
        <v>0.34128926548036215</v>
      </c>
      <c r="W8" s="95">
        <f t="shared" si="29"/>
        <v>0.30826127204677867</v>
      </c>
      <c r="X8" s="95">
        <f t="shared" si="30"/>
        <v>0.34128926548036215</v>
      </c>
      <c r="Y8" s="95">
        <f t="shared" si="31"/>
        <v>0.3302799343358343</v>
      </c>
      <c r="Z8" s="12">
        <f t="shared" si="9"/>
        <v>0.24889703355531562</v>
      </c>
      <c r="AA8" s="12">
        <f t="shared" si="10"/>
        <v>0.20866455350361601</v>
      </c>
      <c r="AB8" s="12">
        <f t="shared" si="16"/>
        <v>8.6727824528763472E-2</v>
      </c>
      <c r="AD8" s="12">
        <f t="shared" si="17"/>
        <v>0.59018629903567776</v>
      </c>
      <c r="AE8" s="12">
        <f t="shared" si="18"/>
        <v>0.51692582555039468</v>
      </c>
      <c r="AF8" s="12">
        <f t="shared" si="19"/>
        <v>0.42801709000912563</v>
      </c>
      <c r="AG8" s="12">
        <f t="shared" si="20"/>
        <v>0.3302799343358343</v>
      </c>
      <c r="AH8" s="30">
        <f t="shared" si="21"/>
        <v>1604.6103135441815</v>
      </c>
      <c r="AI8" s="30">
        <f t="shared" si="22"/>
        <v>1405.4282730229243</v>
      </c>
      <c r="AJ8" s="30">
        <f t="shared" si="23"/>
        <v>1163.7014246586111</v>
      </c>
      <c r="AK8" s="30">
        <f t="shared" si="24"/>
        <v>897.97169107095306</v>
      </c>
      <c r="AM8" s="30">
        <f t="shared" si="25"/>
        <v>5071.7117022966704</v>
      </c>
      <c r="AN8" s="12">
        <f t="shared" si="26"/>
        <v>0.54428941158769506</v>
      </c>
      <c r="AO8">
        <f t="shared" si="27"/>
        <v>3538.8</v>
      </c>
      <c r="AX8" s="164" t="s">
        <v>178</v>
      </c>
      <c r="AY8" s="108">
        <v>3538.8</v>
      </c>
    </row>
    <row r="9" spans="1:57" x14ac:dyDescent="0.3">
      <c r="A9" s="37" t="s">
        <v>179</v>
      </c>
      <c r="B9" s="37" t="s">
        <v>674</v>
      </c>
      <c r="C9" s="2"/>
      <c r="D9" s="2"/>
      <c r="E9" s="1">
        <f>VLOOKUP(B9,Площадь!A:B,2,0)</f>
        <v>28.4</v>
      </c>
      <c r="F9">
        <f t="shared" si="0"/>
        <v>120</v>
      </c>
      <c r="G9" s="1">
        <v>31</v>
      </c>
      <c r="H9" s="1">
        <v>28</v>
      </c>
      <c r="I9" s="1">
        <v>31</v>
      </c>
      <c r="J9" s="1">
        <v>30</v>
      </c>
      <c r="L9" s="112"/>
      <c r="N9" s="16">
        <f t="shared" si="1"/>
        <v>28.4</v>
      </c>
      <c r="O9" s="16">
        <f t="shared" si="2"/>
        <v>28.4</v>
      </c>
      <c r="P9" s="16">
        <f t="shared" si="3"/>
        <v>28.4</v>
      </c>
      <c r="Q9" s="16">
        <f t="shared" si="4"/>
        <v>28.4</v>
      </c>
      <c r="R9" s="120"/>
      <c r="S9" s="159" t="str">
        <f>VLOOKUP(B9,Объем!A:D,4,0)</f>
        <v>8,677</v>
      </c>
      <c r="T9" s="159">
        <f>VLOOKUP(B9,Объем!A:E,5,0)</f>
        <v>9.657</v>
      </c>
      <c r="U9" s="11">
        <f t="shared" si="5"/>
        <v>0.98000000000000043</v>
      </c>
      <c r="V9" s="95">
        <f t="shared" ref="V9:V11" si="32">$U9*V$627/G$1*G9</f>
        <v>0.31722109606072113</v>
      </c>
      <c r="W9" s="95">
        <f t="shared" ref="W9:W11" si="33">$U9*W$627/H$1*H9</f>
        <v>0.2856460007776232</v>
      </c>
      <c r="X9" s="95">
        <f t="shared" ref="X9:X11" si="34">$U9*X$627/I$1*I9</f>
        <v>0.2261522260333822</v>
      </c>
      <c r="Y9" s="95">
        <f t="shared" ref="Y9:Y11" si="35">$U9*Y$627/J$1*J9</f>
        <v>0.15098067712827401</v>
      </c>
      <c r="Z9" s="12">
        <f t="shared" si="9"/>
        <v>0.20790222802855773</v>
      </c>
      <c r="AA9" s="12">
        <f t="shared" si="10"/>
        <v>0.17429627410302043</v>
      </c>
      <c r="AB9" s="12">
        <f t="shared" si="16"/>
        <v>7.2443241665202426E-2</v>
      </c>
      <c r="AD9" s="12">
        <f t="shared" si="17"/>
        <v>0.52512332408927886</v>
      </c>
      <c r="AE9" s="12">
        <f t="shared" si="18"/>
        <v>0.45994227488064365</v>
      </c>
      <c r="AF9" s="12">
        <f t="shared" si="19"/>
        <v>0.29859546769858464</v>
      </c>
      <c r="AG9" s="12">
        <f t="shared" si="20"/>
        <v>0.15098067712827401</v>
      </c>
      <c r="AH9" s="30">
        <f t="shared" si="21"/>
        <v>1427.7157960004133</v>
      </c>
      <c r="AI9" s="30">
        <f t="shared" si="22"/>
        <v>1250.5002557909916</v>
      </c>
      <c r="AJ9" s="30">
        <f t="shared" si="23"/>
        <v>811.82732948826595</v>
      </c>
      <c r="AK9" s="30">
        <f t="shared" si="24"/>
        <v>410.48928458989394</v>
      </c>
      <c r="AM9" s="30">
        <f t="shared" si="25"/>
        <v>3900.5326658695649</v>
      </c>
      <c r="AN9" s="12">
        <f t="shared" si="26"/>
        <v>0.45464174379678057</v>
      </c>
      <c r="AO9">
        <f t="shared" si="27"/>
        <v>1457.28</v>
      </c>
      <c r="AX9" s="164" t="s">
        <v>179</v>
      </c>
      <c r="AY9" s="108">
        <v>1457.28</v>
      </c>
    </row>
    <row r="10" spans="1:57" x14ac:dyDescent="0.3">
      <c r="A10" s="37" t="s">
        <v>180</v>
      </c>
      <c r="B10" s="37" t="s">
        <v>675</v>
      </c>
      <c r="C10" s="2"/>
      <c r="D10" s="2"/>
      <c r="E10" s="1">
        <f>VLOOKUP(B10,Площадь!A:B,2,0)</f>
        <v>52.3</v>
      </c>
      <c r="F10">
        <f t="shared" si="0"/>
        <v>120</v>
      </c>
      <c r="G10" s="1">
        <v>31</v>
      </c>
      <c r="H10" s="1">
        <v>28</v>
      </c>
      <c r="I10" s="1">
        <v>31</v>
      </c>
      <c r="J10" s="1">
        <v>30</v>
      </c>
      <c r="L10" s="112"/>
      <c r="N10" s="16">
        <f t="shared" si="1"/>
        <v>52.3</v>
      </c>
      <c r="O10" s="16">
        <f t="shared" si="2"/>
        <v>52.3</v>
      </c>
      <c r="P10" s="16">
        <f t="shared" si="3"/>
        <v>52.3</v>
      </c>
      <c r="Q10" s="16">
        <f t="shared" si="4"/>
        <v>52.3</v>
      </c>
      <c r="R10" s="120"/>
      <c r="S10" s="159" t="str">
        <f>VLOOKUP(B10,Объем!A:D,4,0)</f>
        <v>21,16</v>
      </c>
      <c r="T10" s="159">
        <f>VLOOKUP(B10,Объем!A:E,5,0)</f>
        <v>23.5</v>
      </c>
      <c r="U10" s="11">
        <f t="shared" si="5"/>
        <v>2.34</v>
      </c>
      <c r="V10" s="95">
        <f t="shared" si="32"/>
        <v>0.7574462905939664</v>
      </c>
      <c r="W10" s="95">
        <f t="shared" si="33"/>
        <v>0.68205269573432448</v>
      </c>
      <c r="X10" s="95">
        <f t="shared" si="34"/>
        <v>0.53999613154909598</v>
      </c>
      <c r="Y10" s="95">
        <f t="shared" si="35"/>
        <v>0.36050488212261328</v>
      </c>
      <c r="Z10" s="12">
        <f t="shared" si="9"/>
        <v>0.38286220161597073</v>
      </c>
      <c r="AA10" s="12">
        <f t="shared" si="10"/>
        <v>0.32097518083056226</v>
      </c>
      <c r="AB10" s="12">
        <f t="shared" si="16"/>
        <v>0.13340780067218616</v>
      </c>
      <c r="AD10" s="12">
        <f t="shared" si="17"/>
        <v>1.1403084922099371</v>
      </c>
      <c r="AE10" s="12">
        <f t="shared" si="18"/>
        <v>1.0030278765648868</v>
      </c>
      <c r="AF10" s="12">
        <f t="shared" si="19"/>
        <v>0.67340393222128214</v>
      </c>
      <c r="AG10" s="12">
        <f t="shared" si="20"/>
        <v>0.36050488212261328</v>
      </c>
      <c r="AH10" s="30">
        <f t="shared" si="21"/>
        <v>3100.2935347902217</v>
      </c>
      <c r="AI10" s="30">
        <f t="shared" si="22"/>
        <v>2727.0522513621459</v>
      </c>
      <c r="AJ10" s="30">
        <f t="shared" si="23"/>
        <v>1830.8640790018665</v>
      </c>
      <c r="AK10" s="30">
        <f t="shared" si="24"/>
        <v>980.14788361260355</v>
      </c>
      <c r="AM10" s="30">
        <f t="shared" si="25"/>
        <v>8638.3577487668372</v>
      </c>
      <c r="AN10" s="12">
        <f t="shared" si="26"/>
        <v>0.83724518311871909</v>
      </c>
      <c r="AO10">
        <f t="shared" si="27"/>
        <v>5299.52</v>
      </c>
      <c r="AX10" s="164" t="s">
        <v>180</v>
      </c>
      <c r="AY10" s="108">
        <v>5299.52</v>
      </c>
    </row>
    <row r="11" spans="1:57" x14ac:dyDescent="0.3">
      <c r="A11" s="37" t="s">
        <v>181</v>
      </c>
      <c r="B11" s="37" t="s">
        <v>676</v>
      </c>
      <c r="C11" s="2"/>
      <c r="D11" s="2"/>
      <c r="E11" s="1">
        <f>VLOOKUP(B11,Площадь!A:B,2,0)</f>
        <v>70.7</v>
      </c>
      <c r="F11">
        <f t="shared" si="0"/>
        <v>120</v>
      </c>
      <c r="G11" s="1">
        <v>31</v>
      </c>
      <c r="H11" s="1">
        <v>28</v>
      </c>
      <c r="I11" s="1">
        <v>31</v>
      </c>
      <c r="J11" s="1">
        <v>30</v>
      </c>
      <c r="L11" s="112"/>
      <c r="N11" s="16">
        <f t="shared" si="1"/>
        <v>70.7</v>
      </c>
      <c r="O11" s="16">
        <f t="shared" si="2"/>
        <v>70.7</v>
      </c>
      <c r="P11" s="16">
        <f t="shared" si="3"/>
        <v>70.7</v>
      </c>
      <c r="Q11" s="16">
        <f t="shared" si="4"/>
        <v>70.7</v>
      </c>
      <c r="R11" s="120"/>
      <c r="S11" s="159" t="str">
        <f>VLOOKUP(B11,Объем!A:D,4,0)</f>
        <v>23,843</v>
      </c>
      <c r="T11" s="159">
        <f>VLOOKUP(B11,Объем!A:E,5,0)</f>
        <v>27.396000000000001</v>
      </c>
      <c r="U11" s="11">
        <f t="shared" si="5"/>
        <v>3.5530000000000008</v>
      </c>
      <c r="V11" s="95">
        <f t="shared" si="32"/>
        <v>1.1500883207181041</v>
      </c>
      <c r="W11" s="95">
        <f t="shared" si="33"/>
        <v>1.0356124905743826</v>
      </c>
      <c r="X11" s="95">
        <f t="shared" si="34"/>
        <v>0.81991720315980277</v>
      </c>
      <c r="Y11" s="95">
        <f t="shared" si="35"/>
        <v>0.54738198554771167</v>
      </c>
      <c r="Z11" s="12">
        <f t="shared" si="9"/>
        <v>0.51755941977531805</v>
      </c>
      <c r="AA11" s="12">
        <f t="shared" si="10"/>
        <v>0.43389952743251919</v>
      </c>
      <c r="AB11" s="12">
        <f t="shared" si="16"/>
        <v>0.18034285865245817</v>
      </c>
      <c r="AD11" s="12">
        <f t="shared" si="17"/>
        <v>1.6676477404934222</v>
      </c>
      <c r="AE11" s="12">
        <f t="shared" si="18"/>
        <v>1.4695120180069019</v>
      </c>
      <c r="AF11" s="12">
        <f t="shared" si="19"/>
        <v>1.000260061812261</v>
      </c>
      <c r="AG11" s="12">
        <f t="shared" si="20"/>
        <v>0.54738198554771167</v>
      </c>
      <c r="AH11" s="30">
        <f t="shared" si="21"/>
        <v>4534.0340298083265</v>
      </c>
      <c r="AI11" s="30">
        <f t="shared" si="22"/>
        <v>3995.3386647975253</v>
      </c>
      <c r="AJ11" s="30">
        <f t="shared" si="23"/>
        <v>2719.5270612564118</v>
      </c>
      <c r="AK11" s="30">
        <f t="shared" si="24"/>
        <v>1488.2330899468295</v>
      </c>
      <c r="AM11" s="30">
        <f t="shared" si="25"/>
        <v>12737.132845809094</v>
      </c>
      <c r="AN11" s="12">
        <f t="shared" si="26"/>
        <v>1.1318018058602954</v>
      </c>
      <c r="AO11">
        <f t="shared" si="27"/>
        <v>6762.24</v>
      </c>
      <c r="AX11" s="164" t="s">
        <v>181</v>
      </c>
      <c r="AY11" s="108">
        <v>6762.24</v>
      </c>
    </row>
    <row r="12" spans="1:57" x14ac:dyDescent="0.3">
      <c r="A12" s="37" t="s">
        <v>182</v>
      </c>
      <c r="B12" s="37" t="s">
        <v>677</v>
      </c>
      <c r="C12" s="2"/>
      <c r="D12" s="2"/>
      <c r="E12" s="1">
        <f>VLOOKUP(B12,Площадь!A:B,2,0)</f>
        <v>50.6</v>
      </c>
      <c r="F12">
        <f t="shared" si="0"/>
        <v>120</v>
      </c>
      <c r="G12" s="1">
        <v>31</v>
      </c>
      <c r="H12" s="1">
        <v>28</v>
      </c>
      <c r="I12" s="1">
        <v>31</v>
      </c>
      <c r="J12" s="1">
        <v>30</v>
      </c>
      <c r="L12" s="112"/>
      <c r="N12" s="16">
        <f t="shared" si="1"/>
        <v>50.6</v>
      </c>
      <c r="O12" s="16">
        <f t="shared" si="2"/>
        <v>50.6</v>
      </c>
      <c r="P12" s="16">
        <f t="shared" si="3"/>
        <v>50.6</v>
      </c>
      <c r="Q12" s="16">
        <f t="shared" si="4"/>
        <v>50.6</v>
      </c>
      <c r="R12" s="120"/>
      <c r="S12" s="159">
        <f>VLOOKUP(B12,Объем!A:D,4,0)</f>
        <v>10.40741359307005</v>
      </c>
      <c r="T12" s="159" t="str">
        <f>VLOOKUP(B12,Объем!A:E,5,0)</f>
        <v>нет</v>
      </c>
      <c r="U12" s="11" t="e">
        <f t="shared" si="5"/>
        <v>#VALUE!</v>
      </c>
      <c r="V12" s="95">
        <f t="shared" ref="V12:V15" si="36">$V$631*$E12*G12</f>
        <v>0.50791873039136248</v>
      </c>
      <c r="W12" s="95">
        <f t="shared" ref="W12:W15" si="37">$V$631*$E12*H12</f>
        <v>0.45876530486961775</v>
      </c>
      <c r="X12" s="95">
        <f t="shared" ref="X12:X15" si="38">$V$631*$E12*I12</f>
        <v>0.50791873039136248</v>
      </c>
      <c r="Y12" s="95">
        <f t="shared" ref="Y12:Y15" si="39">$V$631*$E12*J12</f>
        <v>0.49153425521744759</v>
      </c>
      <c r="Z12" s="12">
        <f t="shared" si="9"/>
        <v>0.37041734993820502</v>
      </c>
      <c r="AA12" s="12">
        <f t="shared" si="10"/>
        <v>0.31054195315538147</v>
      </c>
      <c r="AB12" s="12">
        <f t="shared" si="16"/>
        <v>0.12907140944574799</v>
      </c>
      <c r="AD12" s="12">
        <f t="shared" si="17"/>
        <v>0.87833608032956745</v>
      </c>
      <c r="AE12" s="12">
        <f t="shared" si="18"/>
        <v>0.76930725802499922</v>
      </c>
      <c r="AF12" s="12">
        <f t="shared" si="19"/>
        <v>0.6369901398371105</v>
      </c>
      <c r="AG12" s="12">
        <f t="shared" si="20"/>
        <v>0.49153425521744759</v>
      </c>
      <c r="AH12" s="30">
        <f t="shared" si="21"/>
        <v>2388.0377019216348</v>
      </c>
      <c r="AI12" s="30">
        <f t="shared" si="22"/>
        <v>2091.6079592635283</v>
      </c>
      <c r="AJ12" s="30">
        <f t="shared" si="23"/>
        <v>1731.8615319919329</v>
      </c>
      <c r="AK12" s="30">
        <f t="shared" si="24"/>
        <v>1336.393163770301</v>
      </c>
      <c r="AM12" s="30">
        <f t="shared" si="25"/>
        <v>7547.9003569473962</v>
      </c>
      <c r="AN12" s="12">
        <f t="shared" si="26"/>
        <v>0.81003071253933456</v>
      </c>
      <c r="AO12">
        <f t="shared" si="27"/>
        <v>5265.8</v>
      </c>
      <c r="AX12" s="164" t="s">
        <v>182</v>
      </c>
      <c r="AY12" s="108">
        <v>5265.8</v>
      </c>
    </row>
    <row r="13" spans="1:57" x14ac:dyDescent="0.3">
      <c r="A13" s="37" t="s">
        <v>183</v>
      </c>
      <c r="B13" s="37" t="s">
        <v>678</v>
      </c>
      <c r="C13" s="2"/>
      <c r="D13" s="2"/>
      <c r="E13" s="1">
        <f>VLOOKUP(B13,Площадь!A:B,2,0)</f>
        <v>68.099999999999994</v>
      </c>
      <c r="F13">
        <f t="shared" si="0"/>
        <v>120</v>
      </c>
      <c r="G13" s="1">
        <v>31</v>
      </c>
      <c r="H13" s="1">
        <v>28</v>
      </c>
      <c r="I13" s="1">
        <v>31</v>
      </c>
      <c r="J13" s="1">
        <v>30</v>
      </c>
      <c r="L13" s="112"/>
      <c r="N13" s="16">
        <f t="shared" si="1"/>
        <v>68.099999999999994</v>
      </c>
      <c r="O13" s="16">
        <f t="shared" si="2"/>
        <v>68.099999999999994</v>
      </c>
      <c r="P13" s="16">
        <f t="shared" si="3"/>
        <v>68.099999999999994</v>
      </c>
      <c r="Q13" s="16">
        <f t="shared" si="4"/>
        <v>68.099999999999994</v>
      </c>
      <c r="R13" s="120"/>
      <c r="S13" s="159" t="str">
        <f>VLOOKUP(B13,Объем!A:D,4,0)</f>
        <v>нет</v>
      </c>
      <c r="T13" s="159">
        <f>VLOOKUP(B13,Объем!A:E,5,0)</f>
        <v>24.346699999999998</v>
      </c>
      <c r="U13" s="11" t="e">
        <f t="shared" si="5"/>
        <v>#VALUE!</v>
      </c>
      <c r="V13" s="95">
        <f t="shared" si="36"/>
        <v>0.68358232291801935</v>
      </c>
      <c r="W13" s="95">
        <f t="shared" si="37"/>
        <v>0.61742919489369497</v>
      </c>
      <c r="X13" s="95">
        <f t="shared" si="38"/>
        <v>0.68358232291801935</v>
      </c>
      <c r="Y13" s="95">
        <f t="shared" si="39"/>
        <v>0.66153128024324459</v>
      </c>
      <c r="Z13" s="12">
        <f t="shared" si="9"/>
        <v>0.49852611720932327</v>
      </c>
      <c r="AA13" s="12">
        <f t="shared" si="10"/>
        <v>0.41794282628224261</v>
      </c>
      <c r="AB13" s="12">
        <f t="shared" si="16"/>
        <v>0.17371073089437622</v>
      </c>
      <c r="AD13" s="12">
        <f t="shared" si="17"/>
        <v>1.1821084401273425</v>
      </c>
      <c r="AE13" s="12">
        <f t="shared" si="18"/>
        <v>1.0353720211759376</v>
      </c>
      <c r="AF13" s="12">
        <f t="shared" si="19"/>
        <v>0.85729305381239551</v>
      </c>
      <c r="AG13" s="12">
        <f t="shared" si="20"/>
        <v>0.66153128024324459</v>
      </c>
      <c r="AH13" s="30">
        <f t="shared" si="21"/>
        <v>3213.9400691870214</v>
      </c>
      <c r="AI13" s="30">
        <f t="shared" si="22"/>
        <v>2814.9901586135629</v>
      </c>
      <c r="AJ13" s="30">
        <f t="shared" si="23"/>
        <v>2330.8255005662172</v>
      </c>
      <c r="AK13" s="30">
        <f t="shared" si="24"/>
        <v>1798.5844753509384</v>
      </c>
      <c r="AM13" s="30">
        <f t="shared" si="25"/>
        <v>10158.34020371774</v>
      </c>
      <c r="AN13" s="12">
        <f t="shared" si="26"/>
        <v>1.090179674385942</v>
      </c>
      <c r="AO13">
        <f t="shared" si="27"/>
        <v>8574.08</v>
      </c>
      <c r="AX13" s="164" t="s">
        <v>183</v>
      </c>
      <c r="AY13" s="108">
        <v>8574.08</v>
      </c>
    </row>
    <row r="14" spans="1:57" x14ac:dyDescent="0.3">
      <c r="A14" s="37" t="s">
        <v>184</v>
      </c>
      <c r="B14" s="37" t="s">
        <v>679</v>
      </c>
      <c r="C14" s="2"/>
      <c r="D14" s="2"/>
      <c r="E14" s="1">
        <f>VLOOKUP(B14,Площадь!A:B,2,0)</f>
        <v>30.6</v>
      </c>
      <c r="F14">
        <f t="shared" si="0"/>
        <v>120</v>
      </c>
      <c r="G14" s="1">
        <v>31</v>
      </c>
      <c r="H14" s="1">
        <v>28</v>
      </c>
      <c r="I14" s="1">
        <v>31</v>
      </c>
      <c r="J14" s="1">
        <v>30</v>
      </c>
      <c r="L14" s="112"/>
      <c r="N14" s="16">
        <f t="shared" si="1"/>
        <v>30.6</v>
      </c>
      <c r="O14" s="16">
        <f t="shared" si="2"/>
        <v>30.6</v>
      </c>
      <c r="P14" s="16">
        <f t="shared" si="3"/>
        <v>30.6</v>
      </c>
      <c r="Q14" s="16">
        <f t="shared" si="4"/>
        <v>30.6</v>
      </c>
      <c r="R14" s="120"/>
      <c r="S14" s="159" t="str">
        <f>VLOOKUP(B14,Объем!A:D,4,0)</f>
        <v>нет</v>
      </c>
      <c r="T14" s="159">
        <f>VLOOKUP(B14,Объем!A:E,5,0)</f>
        <v>34.256100000000004</v>
      </c>
      <c r="U14" s="11" t="e">
        <f t="shared" si="5"/>
        <v>#VALUE!</v>
      </c>
      <c r="V14" s="95">
        <f t="shared" si="36"/>
        <v>0.30716033893232592</v>
      </c>
      <c r="W14" s="95">
        <f t="shared" si="37"/>
        <v>0.27743514484210086</v>
      </c>
      <c r="X14" s="95">
        <f t="shared" si="38"/>
        <v>0.30716033893232592</v>
      </c>
      <c r="Y14" s="95">
        <f t="shared" si="39"/>
        <v>0.29725194090225088</v>
      </c>
      <c r="Z14" s="12">
        <f t="shared" si="9"/>
        <v>0.22400733019978405</v>
      </c>
      <c r="AA14" s="12">
        <f t="shared" si="10"/>
        <v>0.18779809815325443</v>
      </c>
      <c r="AB14" s="12">
        <f t="shared" si="16"/>
        <v>7.8055042075887121E-2</v>
      </c>
      <c r="AD14" s="12">
        <f t="shared" si="17"/>
        <v>0.53116766913211</v>
      </c>
      <c r="AE14" s="12">
        <f t="shared" si="18"/>
        <v>0.46523324299535529</v>
      </c>
      <c r="AF14" s="12">
        <f t="shared" si="19"/>
        <v>0.38521538100821306</v>
      </c>
      <c r="AG14" s="12">
        <f t="shared" si="20"/>
        <v>0.29725194090225088</v>
      </c>
      <c r="AH14" s="30">
        <f t="shared" si="21"/>
        <v>1444.1492821897634</v>
      </c>
      <c r="AI14" s="30">
        <f t="shared" si="22"/>
        <v>1264.8854457206319</v>
      </c>
      <c r="AJ14" s="30">
        <f t="shared" si="23"/>
        <v>1047.33128219275</v>
      </c>
      <c r="AK14" s="30">
        <f t="shared" si="24"/>
        <v>808.17452196385773</v>
      </c>
      <c r="AM14" s="30">
        <f t="shared" si="25"/>
        <v>4564.5405320670034</v>
      </c>
      <c r="AN14" s="12">
        <f t="shared" si="26"/>
        <v>0.48986047042892555</v>
      </c>
      <c r="AO14">
        <f t="shared" si="27"/>
        <v>3914</v>
      </c>
      <c r="AX14" s="164" t="s">
        <v>184</v>
      </c>
      <c r="AY14" s="108">
        <v>3914</v>
      </c>
    </row>
    <row r="15" spans="1:57" x14ac:dyDescent="0.3">
      <c r="A15" s="37" t="s">
        <v>185</v>
      </c>
      <c r="B15" s="37" t="s">
        <v>680</v>
      </c>
      <c r="C15" s="2"/>
      <c r="D15" s="2"/>
      <c r="E15" s="1">
        <f>VLOOKUP(B15,Площадь!A:B,2,0)</f>
        <v>33.700000000000003</v>
      </c>
      <c r="F15">
        <f t="shared" si="0"/>
        <v>120</v>
      </c>
      <c r="G15" s="1">
        <v>31</v>
      </c>
      <c r="H15" s="1">
        <v>28</v>
      </c>
      <c r="I15" s="1">
        <v>31</v>
      </c>
      <c r="J15" s="1">
        <v>30</v>
      </c>
      <c r="L15" s="112"/>
      <c r="N15" s="16">
        <f t="shared" si="1"/>
        <v>33.700000000000003</v>
      </c>
      <c r="O15" s="16">
        <f t="shared" si="2"/>
        <v>33.700000000000003</v>
      </c>
      <c r="P15" s="16">
        <f t="shared" si="3"/>
        <v>33.700000000000003</v>
      </c>
      <c r="Q15" s="16">
        <f t="shared" si="4"/>
        <v>33.700000000000003</v>
      </c>
      <c r="R15" s="120"/>
      <c r="S15" s="159" t="str">
        <f>VLOOKUP(B15,Объем!A:D,4,0)</f>
        <v>9,962</v>
      </c>
      <c r="T15" s="159" t="str">
        <f>VLOOKUP(B15,Объем!A:E,5,0)</f>
        <v>нет</v>
      </c>
      <c r="U15" s="11" t="e">
        <f t="shared" si="5"/>
        <v>#VALUE!</v>
      </c>
      <c r="V15" s="95">
        <f t="shared" si="36"/>
        <v>0.3382778896084766</v>
      </c>
      <c r="W15" s="95">
        <f t="shared" si="37"/>
        <v>0.30554131964636594</v>
      </c>
      <c r="X15" s="95">
        <f t="shared" si="38"/>
        <v>0.3382778896084766</v>
      </c>
      <c r="Y15" s="95">
        <f t="shared" si="39"/>
        <v>0.3273656996211064</v>
      </c>
      <c r="Z15" s="12">
        <f t="shared" si="9"/>
        <v>0.24670088325923931</v>
      </c>
      <c r="AA15" s="12">
        <f t="shared" si="10"/>
        <v>0.20682339567858413</v>
      </c>
      <c r="AB15" s="12">
        <f t="shared" si="16"/>
        <v>8.5962579018215565E-2</v>
      </c>
      <c r="AD15" s="12">
        <f t="shared" si="17"/>
        <v>0.58497877286771593</v>
      </c>
      <c r="AE15" s="12">
        <f t="shared" si="18"/>
        <v>0.51236471532495009</v>
      </c>
      <c r="AF15" s="12">
        <f t="shared" si="19"/>
        <v>0.42424046862669218</v>
      </c>
      <c r="AG15" s="12">
        <f t="shared" si="20"/>
        <v>0.3273656996211064</v>
      </c>
      <c r="AH15" s="30">
        <f t="shared" si="21"/>
        <v>1590.4519872482035</v>
      </c>
      <c r="AI15" s="30">
        <f t="shared" si="22"/>
        <v>1393.0274353197808</v>
      </c>
      <c r="AJ15" s="30">
        <f t="shared" si="23"/>
        <v>1153.4334709116233</v>
      </c>
      <c r="AK15" s="30">
        <f t="shared" si="24"/>
        <v>890.04841144385659</v>
      </c>
      <c r="AM15" s="30">
        <f t="shared" si="25"/>
        <v>5026.9613049234649</v>
      </c>
      <c r="AN15" s="12">
        <f t="shared" si="26"/>
        <v>0.53948685795603901</v>
      </c>
      <c r="AO15">
        <f t="shared" si="27"/>
        <v>3890.08</v>
      </c>
      <c r="AX15" s="164" t="s">
        <v>185</v>
      </c>
      <c r="AY15" s="108">
        <v>3890.08</v>
      </c>
    </row>
    <row r="16" spans="1:57" x14ac:dyDescent="0.3">
      <c r="A16" s="37" t="s">
        <v>186</v>
      </c>
      <c r="B16" s="37" t="s">
        <v>6</v>
      </c>
      <c r="C16" s="2"/>
      <c r="D16" s="2"/>
      <c r="E16" s="1">
        <f>VLOOKUP(B16,Площадь!A:B,2,0)</f>
        <v>32.700000000000003</v>
      </c>
      <c r="F16">
        <f t="shared" si="0"/>
        <v>120</v>
      </c>
      <c r="G16" s="1">
        <v>31</v>
      </c>
      <c r="H16" s="1">
        <v>28</v>
      </c>
      <c r="I16" s="1">
        <v>31</v>
      </c>
      <c r="J16" s="1">
        <v>30</v>
      </c>
      <c r="L16" s="112"/>
      <c r="N16" s="16">
        <f t="shared" si="1"/>
        <v>32.700000000000003</v>
      </c>
      <c r="O16" s="16">
        <f t="shared" si="2"/>
        <v>32.700000000000003</v>
      </c>
      <c r="P16" s="16">
        <f t="shared" si="3"/>
        <v>32.700000000000003</v>
      </c>
      <c r="Q16" s="16">
        <f t="shared" si="4"/>
        <v>32.700000000000003</v>
      </c>
      <c r="R16" s="120"/>
      <c r="S16" s="159" t="str">
        <f>VLOOKUP(B16,Объем!A:D,4,0)</f>
        <v>12,02</v>
      </c>
      <c r="T16" s="159">
        <f>VLOOKUP(B16,Объем!A:E,5,0)</f>
        <v>13.494</v>
      </c>
      <c r="U16" s="11">
        <f t="shared" si="5"/>
        <v>1.4740000000000002</v>
      </c>
      <c r="V16" s="95">
        <f t="shared" ref="V16:V17" si="40">$U16*V$627/G$1*G16</f>
        <v>0.47712642407500283</v>
      </c>
      <c r="W16" s="95">
        <f t="shared" ref="W16:W17" si="41">$U16*W$627/H$1*H16</f>
        <v>0.42963490321042497</v>
      </c>
      <c r="X16" s="95">
        <f t="shared" ref="X16:X17" si="42">$U16*X$627/I$1*I16</f>
        <v>0.34015140936041349</v>
      </c>
      <c r="Y16" s="95">
        <f t="shared" ref="Y16:Y17" si="43">$U16*Y$627/J$1*J16</f>
        <v>0.22708726335415899</v>
      </c>
      <c r="Z16" s="12">
        <f t="shared" si="9"/>
        <v>0.23938038227231825</v>
      </c>
      <c r="AA16" s="12">
        <f t="shared" si="10"/>
        <v>0.20068620292847777</v>
      </c>
      <c r="AB16" s="12">
        <f t="shared" si="16"/>
        <v>8.3411760649722513E-2</v>
      </c>
      <c r="AD16" s="12">
        <f t="shared" si="17"/>
        <v>0.71650680634732111</v>
      </c>
      <c r="AE16" s="12">
        <f t="shared" si="18"/>
        <v>0.63032110613890269</v>
      </c>
      <c r="AF16" s="12">
        <f t="shared" si="19"/>
        <v>0.42356317001013599</v>
      </c>
      <c r="AG16" s="12">
        <f t="shared" si="20"/>
        <v>0.22708726335415899</v>
      </c>
      <c r="AH16" s="30">
        <f t="shared" si="21"/>
        <v>1948.0530352332237</v>
      </c>
      <c r="AI16" s="30">
        <f t="shared" si="22"/>
        <v>1713.7296297925716</v>
      </c>
      <c r="AJ16" s="30">
        <f t="shared" si="23"/>
        <v>1151.592017886958</v>
      </c>
      <c r="AK16" s="30">
        <f t="shared" si="24"/>
        <v>617.40939335255462</v>
      </c>
      <c r="AM16" s="30">
        <f t="shared" si="25"/>
        <v>5430.7840762653077</v>
      </c>
      <c r="AN16" s="12">
        <f t="shared" si="26"/>
        <v>0.52347834585051856</v>
      </c>
      <c r="AO16">
        <f t="shared" si="27"/>
        <v>3241.92</v>
      </c>
      <c r="AX16" s="164" t="s">
        <v>186</v>
      </c>
      <c r="AY16" s="108">
        <v>3241.92</v>
      </c>
    </row>
    <row r="17" spans="1:57" x14ac:dyDescent="0.3">
      <c r="A17" s="37" t="s">
        <v>187</v>
      </c>
      <c r="B17" s="37" t="s">
        <v>681</v>
      </c>
      <c r="C17" s="2"/>
      <c r="D17" s="2"/>
      <c r="E17" s="1">
        <f>VLOOKUP(B17,Площадь!A:B,2,0)</f>
        <v>33.799999999999997</v>
      </c>
      <c r="F17">
        <f t="shared" si="0"/>
        <v>120</v>
      </c>
      <c r="G17" s="1">
        <v>31</v>
      </c>
      <c r="H17" s="1">
        <v>28</v>
      </c>
      <c r="I17" s="1">
        <v>31</v>
      </c>
      <c r="J17" s="1">
        <v>30</v>
      </c>
      <c r="L17" s="112"/>
      <c r="N17" s="16">
        <f t="shared" si="1"/>
        <v>33.799999999999997</v>
      </c>
      <c r="O17" s="16">
        <f t="shared" si="2"/>
        <v>33.799999999999997</v>
      </c>
      <c r="P17" s="16">
        <f t="shared" si="3"/>
        <v>33.799999999999997</v>
      </c>
      <c r="Q17" s="16">
        <f t="shared" si="4"/>
        <v>33.799999999999997</v>
      </c>
      <c r="R17" s="120"/>
      <c r="S17" s="159">
        <f>VLOOKUP(B17,Объем!A:D,4,0)</f>
        <v>10.042760973961727</v>
      </c>
      <c r="T17" s="159">
        <f>VLOOKUP(B17,Объем!A:E,5,0)</f>
        <v>11.752000000000001</v>
      </c>
      <c r="U17" s="11">
        <f t="shared" si="5"/>
        <v>1.7092390260382739</v>
      </c>
      <c r="V17" s="95">
        <f t="shared" si="40"/>
        <v>0.55327211966287804</v>
      </c>
      <c r="W17" s="95">
        <f t="shared" si="41"/>
        <v>0.49820131853150257</v>
      </c>
      <c r="X17" s="95">
        <f t="shared" si="42"/>
        <v>0.39443694955274039</v>
      </c>
      <c r="Y17" s="95">
        <f t="shared" si="43"/>
        <v>0.26332863829115311</v>
      </c>
      <c r="Z17" s="12">
        <f t="shared" si="9"/>
        <v>0.24743293335793137</v>
      </c>
      <c r="AA17" s="12">
        <f t="shared" si="10"/>
        <v>0.20743711495359474</v>
      </c>
      <c r="AB17" s="12">
        <f t="shared" si="16"/>
        <v>8.6217660855064854E-2</v>
      </c>
      <c r="AD17" s="12">
        <f t="shared" si="17"/>
        <v>0.80070505302080941</v>
      </c>
      <c r="AE17" s="12">
        <f t="shared" si="18"/>
        <v>0.70563843348509736</v>
      </c>
      <c r="AF17" s="12">
        <f t="shared" si="19"/>
        <v>0.48065461040780522</v>
      </c>
      <c r="AG17" s="12">
        <f t="shared" si="20"/>
        <v>0.26332863829115311</v>
      </c>
      <c r="AH17" s="30">
        <f t="shared" si="21"/>
        <v>2176.9729122540371</v>
      </c>
      <c r="AI17" s="30">
        <f t="shared" si="22"/>
        <v>1918.5038857279526</v>
      </c>
      <c r="AJ17" s="30">
        <f t="shared" si="23"/>
        <v>1306.8133678689489</v>
      </c>
      <c r="AK17" s="30">
        <f t="shared" si="24"/>
        <v>715.94316835875293</v>
      </c>
      <c r="AM17" s="30">
        <f t="shared" si="25"/>
        <v>6118.2333342096917</v>
      </c>
      <c r="AN17" s="12">
        <f t="shared" si="26"/>
        <v>0.54108770916659099</v>
      </c>
      <c r="AO17">
        <f t="shared" si="27"/>
        <v>3401.8</v>
      </c>
      <c r="AX17" s="164" t="s">
        <v>187</v>
      </c>
      <c r="AY17" s="108">
        <v>3401.8</v>
      </c>
    </row>
    <row r="18" spans="1:57" x14ac:dyDescent="0.3">
      <c r="A18" s="37" t="s">
        <v>188</v>
      </c>
      <c r="B18" s="37" t="s">
        <v>682</v>
      </c>
      <c r="C18" s="2"/>
      <c r="D18" s="2"/>
      <c r="E18" s="1">
        <f>VLOOKUP(B18,Площадь!A:B,2,0)</f>
        <v>34.1</v>
      </c>
      <c r="F18">
        <f t="shared" si="0"/>
        <v>120</v>
      </c>
      <c r="G18" s="1">
        <v>31</v>
      </c>
      <c r="H18" s="1">
        <v>28</v>
      </c>
      <c r="I18" s="1">
        <v>31</v>
      </c>
      <c r="J18" s="1">
        <v>30</v>
      </c>
      <c r="L18" s="112"/>
      <c r="N18" s="16">
        <f t="shared" si="1"/>
        <v>34.1</v>
      </c>
      <c r="O18" s="16">
        <f t="shared" si="2"/>
        <v>34.1</v>
      </c>
      <c r="P18" s="16">
        <f t="shared" si="3"/>
        <v>34.1</v>
      </c>
      <c r="Q18" s="16">
        <f t="shared" si="4"/>
        <v>34.1</v>
      </c>
      <c r="R18" s="120"/>
      <c r="S18" s="159">
        <f>VLOOKUP(B18,Объем!A:D,4,0)</f>
        <v>14.569370030112426</v>
      </c>
      <c r="T18" s="159" t="str">
        <f>VLOOKUP(B18,Объем!A:E,5,0)</f>
        <v>нет</v>
      </c>
      <c r="U18" s="11" t="e">
        <f t="shared" si="5"/>
        <v>#VALUE!</v>
      </c>
      <c r="V18" s="95">
        <f>$V$631*$E18*G18</f>
        <v>0.34229305743765731</v>
      </c>
      <c r="W18" s="95">
        <f t="shared" ref="W18" si="44">$V$631*$E18*H18</f>
        <v>0.3091679228469163</v>
      </c>
      <c r="X18" s="95">
        <f t="shared" ref="X18" si="45">$V$631*$E18*I18</f>
        <v>0.34229305743765731</v>
      </c>
      <c r="Y18" s="95">
        <f t="shared" ref="Y18" si="46">$V$631*$E18*J18</f>
        <v>0.33125134590741029</v>
      </c>
      <c r="Z18" s="12">
        <f t="shared" si="9"/>
        <v>0.24962908365400771</v>
      </c>
      <c r="AA18" s="12">
        <f t="shared" si="10"/>
        <v>0.20927827277862665</v>
      </c>
      <c r="AB18" s="12">
        <f t="shared" si="16"/>
        <v>8.6982906365612775E-2</v>
      </c>
      <c r="AD18" s="12">
        <f t="shared" si="17"/>
        <v>0.59192214109166508</v>
      </c>
      <c r="AE18" s="12">
        <f t="shared" si="18"/>
        <v>0.51844619562554295</v>
      </c>
      <c r="AF18" s="12">
        <f t="shared" si="19"/>
        <v>0.4292759638032701</v>
      </c>
      <c r="AG18" s="12">
        <f t="shared" si="20"/>
        <v>0.33125134590741029</v>
      </c>
      <c r="AH18" s="30">
        <f t="shared" si="21"/>
        <v>1609.3297556428408</v>
      </c>
      <c r="AI18" s="30">
        <f t="shared" si="22"/>
        <v>1409.5618855906387</v>
      </c>
      <c r="AJ18" s="30">
        <f t="shared" si="23"/>
        <v>1167.124075907607</v>
      </c>
      <c r="AK18" s="30">
        <f t="shared" si="24"/>
        <v>900.61278427998525</v>
      </c>
      <c r="AM18" s="30">
        <f t="shared" si="25"/>
        <v>5086.6285014210716</v>
      </c>
      <c r="AN18" s="12">
        <f t="shared" si="26"/>
        <v>0.54589026279824715</v>
      </c>
      <c r="AO18">
        <f t="shared" si="27"/>
        <v>3548.6</v>
      </c>
      <c r="AX18" s="164" t="s">
        <v>188</v>
      </c>
      <c r="AY18" s="108">
        <v>3548.6</v>
      </c>
    </row>
    <row r="19" spans="1:57" ht="15" thickBot="1" x14ac:dyDescent="0.35">
      <c r="A19" s="37" t="s">
        <v>189</v>
      </c>
      <c r="B19" s="37" t="s">
        <v>683</v>
      </c>
      <c r="C19" s="2"/>
      <c r="D19" s="2"/>
      <c r="E19" s="1">
        <f>VLOOKUP(B19,Площадь!A:B,2,0)</f>
        <v>34</v>
      </c>
      <c r="F19">
        <f t="shared" si="0"/>
        <v>120</v>
      </c>
      <c r="G19" s="1">
        <v>31</v>
      </c>
      <c r="H19" s="1">
        <v>28</v>
      </c>
      <c r="I19" s="1">
        <v>31</v>
      </c>
      <c r="J19" s="1">
        <v>30</v>
      </c>
      <c r="L19" s="112"/>
      <c r="N19" s="16">
        <f t="shared" si="1"/>
        <v>34</v>
      </c>
      <c r="O19" s="16">
        <f t="shared" si="2"/>
        <v>34</v>
      </c>
      <c r="P19" s="16">
        <f t="shared" si="3"/>
        <v>34</v>
      </c>
      <c r="Q19" s="16">
        <f t="shared" si="4"/>
        <v>34</v>
      </c>
      <c r="R19" s="120"/>
      <c r="S19" s="159" t="str">
        <f>VLOOKUP(B19,Объем!A:D,4,0)</f>
        <v>12,715</v>
      </c>
      <c r="T19" s="159">
        <f>VLOOKUP(B19,Объем!A:E,5,0)</f>
        <v>14.574999999999999</v>
      </c>
      <c r="U19" s="11">
        <f t="shared" si="5"/>
        <v>1.8599999999999994</v>
      </c>
      <c r="V19" s="95">
        <f>$U19*V$627/G$1*G19</f>
        <v>0.602072692523409</v>
      </c>
      <c r="W19" s="95">
        <f t="shared" ref="W19" si="47">$U19*W$627/H$1*H19</f>
        <v>0.54214445045548854</v>
      </c>
      <c r="X19" s="95">
        <f t="shared" ref="X19" si="48">$U19*X$627/I$1*I19</f>
        <v>0.42922769430825564</v>
      </c>
      <c r="Y19" s="95">
        <f t="shared" ref="Y19" si="49">$U19*Y$627/J$1*J19</f>
        <v>0.28655516271284637</v>
      </c>
      <c r="Z19" s="12">
        <f t="shared" si="9"/>
        <v>0.24889703355531562</v>
      </c>
      <c r="AA19" s="12">
        <f t="shared" si="10"/>
        <v>0.20866455350361601</v>
      </c>
      <c r="AB19" s="12">
        <f t="shared" si="16"/>
        <v>8.6727824528763472E-2</v>
      </c>
      <c r="AD19" s="12">
        <f t="shared" si="17"/>
        <v>0.85096972607872456</v>
      </c>
      <c r="AE19" s="12">
        <f t="shared" si="18"/>
        <v>0.75080900395910455</v>
      </c>
      <c r="AF19" s="12">
        <f t="shared" si="19"/>
        <v>0.51595551883701907</v>
      </c>
      <c r="AG19" s="12">
        <f t="shared" si="20"/>
        <v>0.28655516271284637</v>
      </c>
      <c r="AH19" s="30">
        <f t="shared" si="21"/>
        <v>2313.6335106573579</v>
      </c>
      <c r="AI19" s="30">
        <f t="shared" si="22"/>
        <v>2041.3145361440927</v>
      </c>
      <c r="AJ19" s="30">
        <f t="shared" si="23"/>
        <v>1402.7901837244642</v>
      </c>
      <c r="AK19" s="30">
        <f t="shared" si="24"/>
        <v>779.09190748694095</v>
      </c>
      <c r="AM19" s="30">
        <f t="shared" si="25"/>
        <v>6536.830138012856</v>
      </c>
      <c r="AN19" s="12">
        <f t="shared" si="26"/>
        <v>0.54428941158769506</v>
      </c>
      <c r="AO19">
        <f t="shared" si="27"/>
        <v>4893.88</v>
      </c>
      <c r="AX19" s="164" t="s">
        <v>189</v>
      </c>
      <c r="AY19" s="108">
        <v>4893.88</v>
      </c>
    </row>
    <row r="20" spans="1:57" x14ac:dyDescent="0.3">
      <c r="A20" s="37" t="s">
        <v>190</v>
      </c>
      <c r="B20" s="37" t="s">
        <v>684</v>
      </c>
      <c r="C20" s="2"/>
      <c r="D20" s="2"/>
      <c r="E20" s="1">
        <f>VLOOKUP(B20,Площадь!A:B,2,0)</f>
        <v>28.4</v>
      </c>
      <c r="F20">
        <f t="shared" si="0"/>
        <v>120</v>
      </c>
      <c r="G20" s="1">
        <v>31</v>
      </c>
      <c r="H20" s="1">
        <v>28</v>
      </c>
      <c r="I20" s="1">
        <v>31</v>
      </c>
      <c r="J20" s="1">
        <v>30</v>
      </c>
      <c r="L20" s="112"/>
      <c r="N20" s="16">
        <f t="shared" si="1"/>
        <v>28.4</v>
      </c>
      <c r="O20" s="16">
        <f t="shared" si="2"/>
        <v>28.4</v>
      </c>
      <c r="P20" s="16">
        <f t="shared" si="3"/>
        <v>28.4</v>
      </c>
      <c r="Q20" s="16">
        <f t="shared" si="4"/>
        <v>28.4</v>
      </c>
      <c r="R20" s="122"/>
      <c r="S20" s="159" t="str">
        <f>VLOOKUP(B20,Объем!A:D,4,0)</f>
        <v>4,273</v>
      </c>
      <c r="T20" s="159" t="str">
        <f>VLOOKUP(B20,Объем!A:E,5,0)</f>
        <v>нет</v>
      </c>
      <c r="U20" s="11" t="e">
        <f t="shared" si="5"/>
        <v>#VALUE!</v>
      </c>
      <c r="V20" s="95">
        <f t="shared" ref="V20:V21" si="50">$V$631*$E20*G20</f>
        <v>0.28507691587183187</v>
      </c>
      <c r="W20" s="95">
        <f t="shared" ref="W20:W21" si="51">$V$631*$E20*H20</f>
        <v>0.25748882723907396</v>
      </c>
      <c r="X20" s="95">
        <f t="shared" ref="X20:X21" si="52">$V$631*$E20*I20</f>
        <v>0.28507691587183187</v>
      </c>
      <c r="Y20" s="95">
        <f t="shared" ref="Y20:Y21" si="53">$V$631*$E20*J20</f>
        <v>0.27588088632757923</v>
      </c>
      <c r="Z20" s="12">
        <f t="shared" si="9"/>
        <v>0.20790222802855773</v>
      </c>
      <c r="AA20" s="12">
        <f t="shared" si="10"/>
        <v>0.17429627410302043</v>
      </c>
      <c r="AB20" s="12">
        <f t="shared" si="16"/>
        <v>7.2443241665202426E-2</v>
      </c>
      <c r="AD20" s="12">
        <f t="shared" si="17"/>
        <v>0.4929791439003896</v>
      </c>
      <c r="AE20" s="12">
        <f t="shared" si="18"/>
        <v>0.43178510134209436</v>
      </c>
      <c r="AF20" s="12">
        <f t="shared" si="19"/>
        <v>0.35752015753703431</v>
      </c>
      <c r="AG20" s="12">
        <f t="shared" si="20"/>
        <v>0.27588088632757923</v>
      </c>
      <c r="AH20" s="30">
        <f t="shared" si="21"/>
        <v>1340.3215560192573</v>
      </c>
      <c r="AI20" s="30">
        <f t="shared" si="22"/>
        <v>1173.9459692309131</v>
      </c>
      <c r="AJ20" s="30">
        <f t="shared" si="23"/>
        <v>972.03295471483966</v>
      </c>
      <c r="AK20" s="30">
        <f t="shared" si="24"/>
        <v>750.07047136514905</v>
      </c>
      <c r="AM20" s="30">
        <f t="shared" si="25"/>
        <v>4236.3709513301592</v>
      </c>
      <c r="AN20" s="12">
        <f t="shared" si="26"/>
        <v>0.45464174379678057</v>
      </c>
      <c r="AO20">
        <f t="shared" si="27"/>
        <v>1402.92</v>
      </c>
      <c r="AX20" s="164" t="s">
        <v>190</v>
      </c>
      <c r="AY20" s="108">
        <v>1402.92</v>
      </c>
    </row>
    <row r="21" spans="1:57" x14ac:dyDescent="0.3">
      <c r="A21" s="37" t="s">
        <v>191</v>
      </c>
      <c r="B21" s="37" t="s">
        <v>685</v>
      </c>
      <c r="C21" s="2"/>
      <c r="D21" s="2"/>
      <c r="E21" s="1">
        <f>VLOOKUP(B21,Площадь!A:B,2,0)</f>
        <v>52.3</v>
      </c>
      <c r="F21">
        <f t="shared" si="0"/>
        <v>120</v>
      </c>
      <c r="G21" s="1">
        <v>31</v>
      </c>
      <c r="H21" s="1">
        <v>28</v>
      </c>
      <c r="I21" s="1">
        <v>31</v>
      </c>
      <c r="J21" s="1">
        <v>30</v>
      </c>
      <c r="L21" s="112"/>
      <c r="N21" s="16">
        <f t="shared" si="1"/>
        <v>52.3</v>
      </c>
      <c r="O21" s="16">
        <f t="shared" si="2"/>
        <v>52.3</v>
      </c>
      <c r="P21" s="16">
        <f t="shared" si="3"/>
        <v>52.3</v>
      </c>
      <c r="Q21" s="16">
        <f t="shared" si="4"/>
        <v>52.3</v>
      </c>
      <c r="R21" s="120"/>
      <c r="S21" s="159" t="str">
        <f>VLOOKUP(B21,Объем!A:D,4,0)</f>
        <v>нет</v>
      </c>
      <c r="T21" s="159" t="str">
        <f>VLOOKUP(B21,Объем!A:E,5,0)</f>
        <v>нет</v>
      </c>
      <c r="U21" s="11" t="e">
        <f t="shared" si="5"/>
        <v>#VALUE!</v>
      </c>
      <c r="V21" s="95">
        <f t="shared" si="50"/>
        <v>0.52498319366538049</v>
      </c>
      <c r="W21" s="95">
        <f t="shared" si="51"/>
        <v>0.47417836847195655</v>
      </c>
      <c r="X21" s="95">
        <f t="shared" si="52"/>
        <v>0.52498319366538049</v>
      </c>
      <c r="Y21" s="95">
        <f t="shared" si="53"/>
        <v>0.50804825193423919</v>
      </c>
      <c r="Z21" s="12">
        <f t="shared" si="9"/>
        <v>0.38286220161597073</v>
      </c>
      <c r="AA21" s="12">
        <f t="shared" si="10"/>
        <v>0.32097518083056226</v>
      </c>
      <c r="AB21" s="12">
        <f t="shared" si="16"/>
        <v>0.13340780067218616</v>
      </c>
      <c r="AD21" s="12">
        <f t="shared" si="17"/>
        <v>0.90784539528135122</v>
      </c>
      <c r="AE21" s="12">
        <f t="shared" si="18"/>
        <v>0.7951535493025188</v>
      </c>
      <c r="AF21" s="12">
        <f t="shared" si="19"/>
        <v>0.65839099433756665</v>
      </c>
      <c r="AG21" s="12">
        <f t="shared" si="20"/>
        <v>0.50804825193423919</v>
      </c>
      <c r="AH21" s="30">
        <f t="shared" si="21"/>
        <v>2468.2682175988434</v>
      </c>
      <c r="AI21" s="30">
        <f t="shared" si="22"/>
        <v>2161.8793729146741</v>
      </c>
      <c r="AJ21" s="30">
        <f t="shared" si="23"/>
        <v>1790.046603224863</v>
      </c>
      <c r="AK21" s="30">
        <f t="shared" si="24"/>
        <v>1381.2917483238482</v>
      </c>
      <c r="AM21" s="30">
        <f t="shared" si="25"/>
        <v>7801.4859420622288</v>
      </c>
      <c r="AN21" s="12">
        <f t="shared" si="26"/>
        <v>0.83724518311871909</v>
      </c>
      <c r="AO21">
        <f t="shared" si="27"/>
        <v>5443.08</v>
      </c>
      <c r="AX21" s="164" t="s">
        <v>191</v>
      </c>
      <c r="AY21" s="108">
        <v>5443.08</v>
      </c>
    </row>
    <row r="22" spans="1:57" ht="15" thickBot="1" x14ac:dyDescent="0.35">
      <c r="A22" s="37" t="s">
        <v>192</v>
      </c>
      <c r="B22" s="37" t="s">
        <v>686</v>
      </c>
      <c r="C22" s="2"/>
      <c r="D22" s="2"/>
      <c r="E22" s="1">
        <f>VLOOKUP(B22,Площадь!A:B,2,0)</f>
        <v>70.900000000000006</v>
      </c>
      <c r="F22">
        <f t="shared" si="0"/>
        <v>120</v>
      </c>
      <c r="G22" s="1">
        <v>31</v>
      </c>
      <c r="H22" s="1">
        <v>28</v>
      </c>
      <c r="I22" s="1">
        <v>31</v>
      </c>
      <c r="J22" s="1">
        <v>30</v>
      </c>
      <c r="L22" s="112"/>
      <c r="N22" s="16">
        <f t="shared" si="1"/>
        <v>70.900000000000006</v>
      </c>
      <c r="O22" s="16">
        <f t="shared" si="2"/>
        <v>70.900000000000006</v>
      </c>
      <c r="P22" s="16">
        <f t="shared" si="3"/>
        <v>70.900000000000006</v>
      </c>
      <c r="Q22" s="16">
        <f t="shared" si="4"/>
        <v>70.900000000000006</v>
      </c>
      <c r="R22" s="120"/>
      <c r="S22" s="159">
        <f>VLOOKUP(B22,Объем!A:D,4,0)</f>
        <v>10.6</v>
      </c>
      <c r="T22" s="159">
        <f>VLOOKUP(B22,Объем!A:E,5,0)</f>
        <v>10.6</v>
      </c>
      <c r="U22" s="11">
        <f t="shared" si="5"/>
        <v>0</v>
      </c>
      <c r="V22" s="95">
        <f t="shared" ref="V22:V23" si="54">$U22*V$627/G$1*G22</f>
        <v>0</v>
      </c>
      <c r="W22" s="95">
        <f t="shared" ref="W22:W23" si="55">$U22*W$627/H$1*H22</f>
        <v>0</v>
      </c>
      <c r="X22" s="95">
        <f t="shared" ref="X22:X23" si="56">$U22*X$627/I$1*I22</f>
        <v>0</v>
      </c>
      <c r="Y22" s="95">
        <f t="shared" ref="Y22:Y23" si="57">$U22*Y$627/J$1*J22</f>
        <v>0</v>
      </c>
      <c r="Z22" s="12">
        <f t="shared" si="9"/>
        <v>0.51902351997270224</v>
      </c>
      <c r="AA22" s="12">
        <f t="shared" si="10"/>
        <v>0.43512696598254047</v>
      </c>
      <c r="AB22" s="12">
        <f t="shared" si="16"/>
        <v>0.18085302232615677</v>
      </c>
      <c r="AD22" s="12">
        <f t="shared" si="17"/>
        <v>0.51902351997270224</v>
      </c>
      <c r="AE22" s="12">
        <f t="shared" si="18"/>
        <v>0.43512696598254047</v>
      </c>
      <c r="AF22" s="12">
        <f t="shared" si="19"/>
        <v>0.18085302232615677</v>
      </c>
      <c r="AG22" s="12">
        <f t="shared" si="20"/>
        <v>0</v>
      </c>
      <c r="AH22" s="30">
        <f t="shared" si="21"/>
        <v>1411.1315265721823</v>
      </c>
      <c r="AI22" s="30">
        <f t="shared" si="22"/>
        <v>1183.0318976526507</v>
      </c>
      <c r="AJ22" s="30">
        <f t="shared" si="23"/>
        <v>491.70681416080157</v>
      </c>
      <c r="AK22" s="30">
        <f t="shared" si="24"/>
        <v>0</v>
      </c>
      <c r="AM22" s="30">
        <f t="shared" si="25"/>
        <v>3085.8702383856344</v>
      </c>
      <c r="AN22" s="12">
        <f t="shared" si="26"/>
        <v>1.1350035082813996</v>
      </c>
      <c r="AO22">
        <f t="shared" si="27"/>
        <v>5717.12</v>
      </c>
      <c r="AQ22" s="75"/>
      <c r="AR22" s="75"/>
      <c r="AS22" s="75"/>
      <c r="AT22" s="75"/>
      <c r="AU22" s="75"/>
      <c r="AV22" s="75"/>
      <c r="AW22" s="75"/>
      <c r="AX22" s="164" t="s">
        <v>192</v>
      </c>
      <c r="AY22" s="108">
        <v>5717.12</v>
      </c>
      <c r="AZ22" s="75"/>
      <c r="BA22" s="75"/>
      <c r="BB22" s="75"/>
      <c r="BC22" s="75"/>
      <c r="BD22" s="75"/>
      <c r="BE22" s="75"/>
    </row>
    <row r="23" spans="1:57" x14ac:dyDescent="0.3">
      <c r="A23" s="37" t="s">
        <v>193</v>
      </c>
      <c r="B23" s="37" t="s">
        <v>687</v>
      </c>
      <c r="C23" s="2"/>
      <c r="D23" s="2"/>
      <c r="E23" s="1">
        <f>VLOOKUP(B23,Площадь!A:B,2,0)</f>
        <v>50.9</v>
      </c>
      <c r="F23">
        <f t="shared" si="0"/>
        <v>120</v>
      </c>
      <c r="G23" s="1">
        <v>31</v>
      </c>
      <c r="H23" s="1">
        <v>28</v>
      </c>
      <c r="I23" s="1">
        <v>31</v>
      </c>
      <c r="J23" s="1">
        <v>30</v>
      </c>
      <c r="L23" s="112"/>
      <c r="N23" s="16">
        <f t="shared" si="1"/>
        <v>50.9</v>
      </c>
      <c r="O23" s="16">
        <f t="shared" si="2"/>
        <v>50.9</v>
      </c>
      <c r="P23" s="16">
        <f t="shared" si="3"/>
        <v>50.9</v>
      </c>
      <c r="Q23" s="16">
        <f t="shared" si="4"/>
        <v>50.9</v>
      </c>
      <c r="R23" s="122"/>
      <c r="S23" s="159" t="str">
        <f>VLOOKUP(B23,Объем!A:D,4,0)</f>
        <v>11,901</v>
      </c>
      <c r="T23" s="159">
        <f>VLOOKUP(B23,Объем!A:E,5,0)</f>
        <v>12.946999999999999</v>
      </c>
      <c r="U23" s="11">
        <f t="shared" si="5"/>
        <v>1.0459999999999994</v>
      </c>
      <c r="V23" s="95">
        <f t="shared" si="54"/>
        <v>0.33858496579542241</v>
      </c>
      <c r="W23" s="95">
        <f t="shared" si="55"/>
        <v>0.30488338450346281</v>
      </c>
      <c r="X23" s="95">
        <f t="shared" si="56"/>
        <v>0.24138288615399747</v>
      </c>
      <c r="Y23" s="95">
        <f t="shared" si="57"/>
        <v>0.16114876354711677</v>
      </c>
      <c r="Z23" s="12">
        <f t="shared" si="9"/>
        <v>0.3726135002342813</v>
      </c>
      <c r="AA23" s="12">
        <f t="shared" si="10"/>
        <v>0.31238311098041338</v>
      </c>
      <c r="AB23" s="12">
        <f t="shared" si="16"/>
        <v>0.1298366549562959</v>
      </c>
      <c r="AD23" s="12">
        <f t="shared" si="17"/>
        <v>0.71119846602970371</v>
      </c>
      <c r="AE23" s="12">
        <f t="shared" si="18"/>
        <v>0.61726649548387624</v>
      </c>
      <c r="AF23" s="12">
        <f t="shared" si="19"/>
        <v>0.37121954111029337</v>
      </c>
      <c r="AG23" s="12">
        <f t="shared" si="20"/>
        <v>0.16114876354711677</v>
      </c>
      <c r="AH23" s="30">
        <f t="shared" si="21"/>
        <v>1933.6206134108791</v>
      </c>
      <c r="AI23" s="30">
        <f t="shared" si="22"/>
        <v>1678.2364932514724</v>
      </c>
      <c r="AJ23" s="30">
        <f t="shared" si="23"/>
        <v>1009.2791127614879</v>
      </c>
      <c r="AK23" s="30">
        <f t="shared" si="24"/>
        <v>438.13448130717205</v>
      </c>
      <c r="AM23" s="30">
        <f t="shared" si="25"/>
        <v>5059.2707007310119</v>
      </c>
      <c r="AN23" s="12">
        <f t="shared" si="26"/>
        <v>0.81483326617099061</v>
      </c>
      <c r="AO23">
        <f t="shared" si="27"/>
        <v>3427.88</v>
      </c>
      <c r="AX23" s="164" t="s">
        <v>193</v>
      </c>
      <c r="AY23" s="108">
        <v>3427.88</v>
      </c>
    </row>
    <row r="24" spans="1:57" x14ac:dyDescent="0.3">
      <c r="A24" s="37" t="s">
        <v>194</v>
      </c>
      <c r="B24" s="37" t="s">
        <v>688</v>
      </c>
      <c r="C24" s="2"/>
      <c r="D24" s="2"/>
      <c r="E24" s="1">
        <f>VLOOKUP(B24,Площадь!A:B,2,0)</f>
        <v>49.9</v>
      </c>
      <c r="F24">
        <f t="shared" si="0"/>
        <v>120</v>
      </c>
      <c r="G24" s="1">
        <v>31</v>
      </c>
      <c r="H24" s="1">
        <v>28</v>
      </c>
      <c r="I24" s="1">
        <v>31</v>
      </c>
      <c r="J24" s="1">
        <v>30</v>
      </c>
      <c r="L24" s="112"/>
      <c r="N24" s="16">
        <f t="shared" si="1"/>
        <v>49.9</v>
      </c>
      <c r="O24" s="16">
        <f t="shared" si="2"/>
        <v>49.9</v>
      </c>
      <c r="P24" s="16">
        <f t="shared" si="3"/>
        <v>49.9</v>
      </c>
      <c r="Q24" s="16">
        <f t="shared" si="4"/>
        <v>49.9</v>
      </c>
      <c r="R24" s="120"/>
      <c r="S24" s="159" t="str">
        <f>VLOOKUP(B24,Объем!A:D,4,0)</f>
        <v>22,737</v>
      </c>
      <c r="T24" s="159" t="str">
        <f>VLOOKUP(B24,Объем!A:E,5,0)</f>
        <v>нет</v>
      </c>
      <c r="U24" s="11" t="e">
        <f t="shared" si="5"/>
        <v>#VALUE!</v>
      </c>
      <c r="V24" s="95">
        <f>$V$631*$E24*G24</f>
        <v>0.50089218669029623</v>
      </c>
      <c r="W24" s="95">
        <f t="shared" ref="W24" si="58">$V$631*$E24*H24</f>
        <v>0.45241874926865461</v>
      </c>
      <c r="X24" s="95">
        <f t="shared" ref="X24" si="59">$V$631*$E24*I24</f>
        <v>0.50089218669029623</v>
      </c>
      <c r="Y24" s="95">
        <f t="shared" ref="Y24" si="60">$V$631*$E24*J24</f>
        <v>0.48473437421641569</v>
      </c>
      <c r="Z24" s="12">
        <f t="shared" si="9"/>
        <v>0.36529299924736025</v>
      </c>
      <c r="AA24" s="12">
        <f t="shared" si="10"/>
        <v>0.306245918230307</v>
      </c>
      <c r="AB24" s="12">
        <f t="shared" si="16"/>
        <v>0.12728583658780285</v>
      </c>
      <c r="AD24" s="12">
        <f t="shared" si="17"/>
        <v>0.86618518593765648</v>
      </c>
      <c r="AE24" s="12">
        <f t="shared" si="18"/>
        <v>0.75866466749896166</v>
      </c>
      <c r="AF24" s="12">
        <f t="shared" si="19"/>
        <v>0.62817802327809913</v>
      </c>
      <c r="AG24" s="12">
        <f t="shared" si="20"/>
        <v>0.48473437421641569</v>
      </c>
      <c r="AH24" s="30">
        <f t="shared" si="21"/>
        <v>2355.0016072310195</v>
      </c>
      <c r="AI24" s="30">
        <f t="shared" si="22"/>
        <v>2062.672671289527</v>
      </c>
      <c r="AJ24" s="30">
        <f t="shared" si="23"/>
        <v>1707.9029732489616</v>
      </c>
      <c r="AK24" s="30">
        <f t="shared" si="24"/>
        <v>1317.9055113070754</v>
      </c>
      <c r="AM24" s="30">
        <f t="shared" si="25"/>
        <v>7443.4827630765831</v>
      </c>
      <c r="AN24" s="12">
        <f t="shared" si="26"/>
        <v>0.79882475406547004</v>
      </c>
      <c r="AO24">
        <f t="shared" si="27"/>
        <v>6503.4</v>
      </c>
      <c r="AX24" s="164" t="s">
        <v>194</v>
      </c>
      <c r="AY24" s="108">
        <v>6503.4</v>
      </c>
    </row>
    <row r="25" spans="1:57" x14ac:dyDescent="0.3">
      <c r="A25" s="37" t="s">
        <v>195</v>
      </c>
      <c r="B25" s="37" t="s">
        <v>689</v>
      </c>
      <c r="C25" s="2"/>
      <c r="D25" s="2"/>
      <c r="E25" s="1">
        <f>VLOOKUP(B25,Площадь!A:B,2,0)</f>
        <v>68.099999999999994</v>
      </c>
      <c r="F25">
        <f t="shared" si="0"/>
        <v>120</v>
      </c>
      <c r="G25" s="1">
        <v>31</v>
      </c>
      <c r="H25" s="1">
        <v>28</v>
      </c>
      <c r="I25" s="1">
        <v>31</v>
      </c>
      <c r="J25" s="1">
        <v>30</v>
      </c>
      <c r="L25" s="112"/>
      <c r="N25" s="16">
        <f t="shared" si="1"/>
        <v>68.099999999999994</v>
      </c>
      <c r="O25" s="16">
        <f t="shared" si="2"/>
        <v>68.099999999999994</v>
      </c>
      <c r="P25" s="16">
        <f t="shared" si="3"/>
        <v>68.099999999999994</v>
      </c>
      <c r="Q25" s="16">
        <f t="shared" si="4"/>
        <v>68.099999999999994</v>
      </c>
      <c r="R25" s="120"/>
      <c r="S25" s="159" t="str">
        <f>VLOOKUP(B25,Объем!A:D,4,0)</f>
        <v>25,030</v>
      </c>
      <c r="T25" s="159">
        <f>VLOOKUP(B25,Объем!A:E,5,0)</f>
        <v>27.727</v>
      </c>
      <c r="U25" s="11">
        <f t="shared" si="5"/>
        <v>2.6969999999999992</v>
      </c>
      <c r="V25" s="95">
        <f t="shared" ref="V25:V31" si="61">$U25*V$627/G$1*G25</f>
        <v>0.87300540415894312</v>
      </c>
      <c r="W25" s="95">
        <f t="shared" ref="W25:W31" si="62">$U25*W$627/H$1*H25</f>
        <v>0.78610945316045833</v>
      </c>
      <c r="X25" s="95">
        <f t="shared" ref="X25:X31" si="63">$U25*X$627/I$1*I25</f>
        <v>0.62238015674697067</v>
      </c>
      <c r="Y25" s="95">
        <f t="shared" ref="Y25:Y31" si="64">$U25*Y$627/J$1*J25</f>
        <v>0.41550498593362722</v>
      </c>
      <c r="Z25" s="12">
        <f t="shared" si="9"/>
        <v>0.49852611720932327</v>
      </c>
      <c r="AA25" s="12">
        <f t="shared" si="10"/>
        <v>0.41794282628224261</v>
      </c>
      <c r="AB25" s="12">
        <f t="shared" si="16"/>
        <v>0.17371073089437622</v>
      </c>
      <c r="AD25" s="12">
        <f t="shared" si="17"/>
        <v>1.3715315213682664</v>
      </c>
      <c r="AE25" s="12">
        <f t="shared" si="18"/>
        <v>1.2040522794427009</v>
      </c>
      <c r="AF25" s="12">
        <f t="shared" si="19"/>
        <v>0.79609088764134683</v>
      </c>
      <c r="AG25" s="12">
        <f t="shared" si="20"/>
        <v>0.41550498593362722</v>
      </c>
      <c r="AH25" s="30">
        <f t="shared" si="21"/>
        <v>3728.9473309264704</v>
      </c>
      <c r="AI25" s="30">
        <f t="shared" si="22"/>
        <v>3273.6014183944044</v>
      </c>
      <c r="AJ25" s="30">
        <f t="shared" si="23"/>
        <v>2164.4278271370467</v>
      </c>
      <c r="AK25" s="30">
        <f t="shared" si="24"/>
        <v>1129.6832658560645</v>
      </c>
      <c r="AM25" s="30">
        <f t="shared" si="25"/>
        <v>10296.659842313986</v>
      </c>
      <c r="AN25" s="12">
        <f t="shared" si="26"/>
        <v>1.090179674385942</v>
      </c>
      <c r="AO25">
        <f t="shared" si="27"/>
        <v>9083.0400000000009</v>
      </c>
      <c r="AX25" s="164" t="s">
        <v>195</v>
      </c>
      <c r="AY25" s="108">
        <v>9083.0400000000009</v>
      </c>
    </row>
    <row r="26" spans="1:57" x14ac:dyDescent="0.3">
      <c r="A26" s="37" t="s">
        <v>196</v>
      </c>
      <c r="B26" s="37" t="s">
        <v>690</v>
      </c>
      <c r="C26" s="2"/>
      <c r="D26" s="2"/>
      <c r="E26" s="1">
        <f>VLOOKUP(B26,Площадь!A:B,2,0)</f>
        <v>30.6</v>
      </c>
      <c r="F26">
        <f t="shared" si="0"/>
        <v>120</v>
      </c>
      <c r="G26" s="1">
        <v>31</v>
      </c>
      <c r="H26" s="1">
        <v>28</v>
      </c>
      <c r="I26" s="1">
        <v>31</v>
      </c>
      <c r="J26" s="1">
        <v>30</v>
      </c>
      <c r="L26" s="112"/>
      <c r="N26" s="16">
        <f t="shared" si="1"/>
        <v>30.6</v>
      </c>
      <c r="O26" s="16">
        <f t="shared" si="2"/>
        <v>30.6</v>
      </c>
      <c r="P26" s="16">
        <f t="shared" si="3"/>
        <v>30.6</v>
      </c>
      <c r="Q26" s="16">
        <f t="shared" si="4"/>
        <v>30.6</v>
      </c>
      <c r="R26" s="120"/>
      <c r="S26" s="159" t="str">
        <f>VLOOKUP(B26,Объем!A:D,4,0)</f>
        <v>7,57</v>
      </c>
      <c r="T26" s="159">
        <f>VLOOKUP(B26,Объем!A:E,5,0)</f>
        <v>8.09</v>
      </c>
      <c r="U26" s="11">
        <f t="shared" si="5"/>
        <v>0.51999999999999957</v>
      </c>
      <c r="V26" s="95">
        <f t="shared" si="61"/>
        <v>0.16832139790977019</v>
      </c>
      <c r="W26" s="95">
        <f t="shared" si="62"/>
        <v>0.15156726571873866</v>
      </c>
      <c r="X26" s="95">
        <f t="shared" si="63"/>
        <v>0.11999914034424346</v>
      </c>
      <c r="Y26" s="95">
        <f t="shared" si="64"/>
        <v>8.0112196027247326E-2</v>
      </c>
      <c r="Z26" s="12">
        <f t="shared" si="9"/>
        <v>0.22400733019978405</v>
      </c>
      <c r="AA26" s="12">
        <f t="shared" si="10"/>
        <v>0.18779809815325443</v>
      </c>
      <c r="AB26" s="12">
        <f t="shared" si="16"/>
        <v>7.8055042075887121E-2</v>
      </c>
      <c r="AD26" s="12">
        <f t="shared" si="17"/>
        <v>0.39232872810955421</v>
      </c>
      <c r="AE26" s="12">
        <f t="shared" si="18"/>
        <v>0.33936536387199312</v>
      </c>
      <c r="AF26" s="12">
        <f t="shared" si="19"/>
        <v>0.19805418242013056</v>
      </c>
      <c r="AG26" s="12">
        <f t="shared" si="20"/>
        <v>8.0112196027247326E-2</v>
      </c>
      <c r="AH26" s="30">
        <f t="shared" si="21"/>
        <v>1066.6711925588183</v>
      </c>
      <c r="AI26" s="30">
        <f t="shared" si="22"/>
        <v>922.67333860245242</v>
      </c>
      <c r="AJ26" s="30">
        <f t="shared" si="23"/>
        <v>538.47367224749939</v>
      </c>
      <c r="AK26" s="30">
        <f t="shared" si="24"/>
        <v>217.81064080280058</v>
      </c>
      <c r="AM26" s="30">
        <f t="shared" si="25"/>
        <v>2745.628844211571</v>
      </c>
      <c r="AN26" s="12">
        <f t="shared" si="26"/>
        <v>0.48986047042892555</v>
      </c>
      <c r="AO26">
        <f t="shared" si="27"/>
        <v>1734.6</v>
      </c>
      <c r="AX26" s="164" t="s">
        <v>196</v>
      </c>
      <c r="AY26" s="108">
        <v>1734.6</v>
      </c>
    </row>
    <row r="27" spans="1:57" x14ac:dyDescent="0.3">
      <c r="A27" s="37" t="s">
        <v>197</v>
      </c>
      <c r="B27" s="37" t="s">
        <v>7</v>
      </c>
      <c r="C27" s="2"/>
      <c r="D27" s="2"/>
      <c r="E27" s="1">
        <f>VLOOKUP(B27,Площадь!A:B,2,0)</f>
        <v>70.599999999999994</v>
      </c>
      <c r="F27">
        <f t="shared" si="0"/>
        <v>120</v>
      </c>
      <c r="G27" s="1">
        <v>31</v>
      </c>
      <c r="H27" s="1">
        <v>28</v>
      </c>
      <c r="I27" s="1">
        <v>31</v>
      </c>
      <c r="J27" s="1">
        <v>30</v>
      </c>
      <c r="L27" s="112"/>
      <c r="N27" s="16">
        <f t="shared" si="1"/>
        <v>70.599999999999994</v>
      </c>
      <c r="O27" s="16">
        <f t="shared" si="2"/>
        <v>70.599999999999994</v>
      </c>
      <c r="P27" s="16">
        <f t="shared" si="3"/>
        <v>70.599999999999994</v>
      </c>
      <c r="Q27" s="16">
        <f t="shared" si="4"/>
        <v>70.599999999999994</v>
      </c>
      <c r="R27" s="120"/>
      <c r="S27" s="159" t="str">
        <f>VLOOKUP(B27,Объем!A:D,4,0)</f>
        <v>21,827</v>
      </c>
      <c r="T27" s="159">
        <f>VLOOKUP(B27,Объем!A:E,5,0)</f>
        <v>24.373999999999999</v>
      </c>
      <c r="U27" s="11">
        <f t="shared" si="5"/>
        <v>2.546999999999997</v>
      </c>
      <c r="V27" s="95">
        <f t="shared" si="61"/>
        <v>0.82445115476189323</v>
      </c>
      <c r="W27" s="95">
        <f t="shared" si="62"/>
        <v>0.74238812651082153</v>
      </c>
      <c r="X27" s="95">
        <f t="shared" si="63"/>
        <v>0.58776502010920761</v>
      </c>
      <c r="Y27" s="95">
        <f t="shared" si="64"/>
        <v>0.39239569861807477</v>
      </c>
      <c r="Z27" s="12">
        <f t="shared" si="9"/>
        <v>0.5168273696766259</v>
      </c>
      <c r="AA27" s="12">
        <f t="shared" si="10"/>
        <v>0.4332858081575085</v>
      </c>
      <c r="AB27" s="12">
        <f t="shared" si="16"/>
        <v>0.18008777681560884</v>
      </c>
      <c r="AD27" s="12">
        <f t="shared" si="17"/>
        <v>1.3412785244385192</v>
      </c>
      <c r="AE27" s="12">
        <f t="shared" si="18"/>
        <v>1.17567393466833</v>
      </c>
      <c r="AF27" s="12">
        <f t="shared" si="19"/>
        <v>0.76785279692481645</v>
      </c>
      <c r="AG27" s="12">
        <f t="shared" si="20"/>
        <v>0.39239569861807477</v>
      </c>
      <c r="AH27" s="30">
        <f t="shared" si="21"/>
        <v>3646.6948778139349</v>
      </c>
      <c r="AI27" s="30">
        <f t="shared" si="22"/>
        <v>3196.4458070549495</v>
      </c>
      <c r="AJ27" s="30">
        <f t="shared" si="23"/>
        <v>2087.6535413351294</v>
      </c>
      <c r="AK27" s="30">
        <f t="shared" si="24"/>
        <v>1066.8532733167942</v>
      </c>
      <c r="AM27" s="30">
        <f t="shared" si="25"/>
        <v>9997.6474995208064</v>
      </c>
      <c r="AN27" s="12">
        <f t="shared" si="26"/>
        <v>1.1302009546497431</v>
      </c>
      <c r="AO27">
        <f t="shared" si="27"/>
        <v>7077.64</v>
      </c>
      <c r="AX27" s="164" t="s">
        <v>197</v>
      </c>
      <c r="AY27" s="108">
        <v>7077.64</v>
      </c>
    </row>
    <row r="28" spans="1:57" x14ac:dyDescent="0.3">
      <c r="A28" s="37" t="s">
        <v>198</v>
      </c>
      <c r="B28" s="37" t="s">
        <v>691</v>
      </c>
      <c r="C28" s="2"/>
      <c r="D28" s="2"/>
      <c r="E28" s="1">
        <f>VLOOKUP(B28,Площадь!A:B,2,0)</f>
        <v>33.700000000000003</v>
      </c>
      <c r="F28">
        <f t="shared" si="0"/>
        <v>120</v>
      </c>
      <c r="G28" s="1">
        <v>31</v>
      </c>
      <c r="H28" s="1">
        <v>28</v>
      </c>
      <c r="I28" s="1">
        <v>31</v>
      </c>
      <c r="J28" s="1">
        <v>30</v>
      </c>
      <c r="L28" s="112"/>
      <c r="N28" s="16">
        <f t="shared" si="1"/>
        <v>33.700000000000003</v>
      </c>
      <c r="O28" s="16">
        <f t="shared" si="2"/>
        <v>33.700000000000003</v>
      </c>
      <c r="P28" s="16">
        <f t="shared" si="3"/>
        <v>33.700000000000003</v>
      </c>
      <c r="Q28" s="16">
        <f t="shared" si="4"/>
        <v>33.700000000000003</v>
      </c>
      <c r="R28" s="123"/>
      <c r="S28" s="159" t="str">
        <f>VLOOKUP(B28,Объем!A:D,4,0)</f>
        <v>14,902</v>
      </c>
      <c r="T28" s="159">
        <f>VLOOKUP(B28,Объем!A:E,5,0)</f>
        <v>16.626000000000001</v>
      </c>
      <c r="U28" s="11">
        <f t="shared" si="5"/>
        <v>1.724000000000002</v>
      </c>
      <c r="V28" s="95">
        <f t="shared" si="61"/>
        <v>0.55805017307008531</v>
      </c>
      <c r="W28" s="95">
        <f t="shared" si="62"/>
        <v>0.50250378095981918</v>
      </c>
      <c r="X28" s="95">
        <f t="shared" si="63"/>
        <v>0.39784330375668486</v>
      </c>
      <c r="Y28" s="95">
        <f t="shared" si="64"/>
        <v>0.26560274221341285</v>
      </c>
      <c r="Z28" s="12">
        <f t="shared" si="9"/>
        <v>0.24670088325923931</v>
      </c>
      <c r="AA28" s="12">
        <f t="shared" si="10"/>
        <v>0.20682339567858413</v>
      </c>
      <c r="AB28" s="12">
        <f t="shared" si="16"/>
        <v>8.5962579018215565E-2</v>
      </c>
      <c r="AD28" s="12">
        <f t="shared" si="17"/>
        <v>0.80475105632932464</v>
      </c>
      <c r="AE28" s="12">
        <f t="shared" si="18"/>
        <v>0.70932717663840328</v>
      </c>
      <c r="AF28" s="12">
        <f t="shared" si="19"/>
        <v>0.48380588277490044</v>
      </c>
      <c r="AG28" s="12">
        <f t="shared" si="20"/>
        <v>0.26560274221341285</v>
      </c>
      <c r="AH28" s="30">
        <f t="shared" si="21"/>
        <v>2187.9732669692944</v>
      </c>
      <c r="AI28" s="30">
        <f t="shared" si="22"/>
        <v>1928.5329143880238</v>
      </c>
      <c r="AJ28" s="30">
        <f t="shared" si="23"/>
        <v>1315.3811102060549</v>
      </c>
      <c r="AK28" s="30">
        <f t="shared" si="24"/>
        <v>722.12604758467114</v>
      </c>
      <c r="AM28" s="30">
        <f t="shared" si="25"/>
        <v>6154.013339148044</v>
      </c>
      <c r="AN28" s="12">
        <f t="shared" si="26"/>
        <v>0.53948685795603901</v>
      </c>
      <c r="AO28">
        <f t="shared" si="27"/>
        <v>4039.08</v>
      </c>
      <c r="AX28" s="164" t="s">
        <v>198</v>
      </c>
      <c r="AY28" s="108">
        <v>4039.08</v>
      </c>
    </row>
    <row r="29" spans="1:57" x14ac:dyDescent="0.3">
      <c r="A29" s="37" t="s">
        <v>199</v>
      </c>
      <c r="B29" s="37" t="s">
        <v>692</v>
      </c>
      <c r="C29" s="2"/>
      <c r="D29" s="2"/>
      <c r="E29" s="1">
        <f>VLOOKUP(B29,Площадь!A:B,2,0)</f>
        <v>33.799999999999997</v>
      </c>
      <c r="F29">
        <f t="shared" si="0"/>
        <v>120</v>
      </c>
      <c r="G29" s="1">
        <v>31</v>
      </c>
      <c r="H29" s="1">
        <v>28</v>
      </c>
      <c r="I29" s="1">
        <v>31</v>
      </c>
      <c r="J29" s="1">
        <v>30</v>
      </c>
      <c r="L29" s="112"/>
      <c r="N29" s="16">
        <f t="shared" si="1"/>
        <v>33.799999999999997</v>
      </c>
      <c r="O29" s="16">
        <f t="shared" si="2"/>
        <v>33.799999999999997</v>
      </c>
      <c r="P29" s="16">
        <f t="shared" si="3"/>
        <v>33.799999999999997</v>
      </c>
      <c r="Q29" s="16">
        <f t="shared" si="4"/>
        <v>33.799999999999997</v>
      </c>
      <c r="R29" s="120"/>
      <c r="S29" s="159" t="str">
        <f>VLOOKUP(B29,Объем!A:D,4,0)</f>
        <v>12,539</v>
      </c>
      <c r="T29" s="159">
        <f>VLOOKUP(B29,Объем!A:E,5,0)</f>
        <v>15.234999999999999</v>
      </c>
      <c r="U29" s="11">
        <f t="shared" si="5"/>
        <v>2.6959999999999997</v>
      </c>
      <c r="V29" s="95">
        <f t="shared" si="61"/>
        <v>0.87268170916296295</v>
      </c>
      <c r="W29" s="95">
        <f t="shared" si="62"/>
        <v>0.78581797764946093</v>
      </c>
      <c r="X29" s="95">
        <f t="shared" si="63"/>
        <v>0.62214938916938578</v>
      </c>
      <c r="Y29" s="95">
        <f t="shared" si="64"/>
        <v>0.41535092401819029</v>
      </c>
      <c r="Z29" s="12">
        <f t="shared" si="9"/>
        <v>0.24743293335793137</v>
      </c>
      <c r="AA29" s="12">
        <f t="shared" si="10"/>
        <v>0.20743711495359474</v>
      </c>
      <c r="AB29" s="12">
        <f t="shared" si="16"/>
        <v>8.6217660855064854E-2</v>
      </c>
      <c r="AD29" s="12">
        <f t="shared" si="17"/>
        <v>1.1201146425208943</v>
      </c>
      <c r="AE29" s="12">
        <f t="shared" si="18"/>
        <v>0.99325509260305567</v>
      </c>
      <c r="AF29" s="12">
        <f t="shared" si="19"/>
        <v>0.70836705002445066</v>
      </c>
      <c r="AG29" s="12">
        <f t="shared" si="20"/>
        <v>0.41535092401819029</v>
      </c>
      <c r="AH29" s="30">
        <f t="shared" si="21"/>
        <v>3045.3900923786582</v>
      </c>
      <c r="AI29" s="30">
        <f t="shared" si="22"/>
        <v>2700.4818108710401</v>
      </c>
      <c r="AJ29" s="30">
        <f t="shared" si="23"/>
        <v>1925.9225029474771</v>
      </c>
      <c r="AK29" s="30">
        <f t="shared" si="24"/>
        <v>1129.2643992391363</v>
      </c>
      <c r="AM29" s="30">
        <f t="shared" si="25"/>
        <v>8801.0588054363125</v>
      </c>
      <c r="AN29" s="12">
        <f t="shared" si="26"/>
        <v>0.54108770916659099</v>
      </c>
      <c r="AO29">
        <f t="shared" si="27"/>
        <v>5626.88</v>
      </c>
      <c r="AX29" s="164" t="s">
        <v>199</v>
      </c>
      <c r="AY29" s="108">
        <v>5626.88</v>
      </c>
    </row>
    <row r="30" spans="1:57" x14ac:dyDescent="0.3">
      <c r="A30" s="37" t="s">
        <v>1307</v>
      </c>
      <c r="B30" s="37" t="s">
        <v>693</v>
      </c>
      <c r="C30" s="2"/>
      <c r="D30" s="2"/>
      <c r="E30" s="1">
        <f>VLOOKUP(B30,Площадь!A:B,2,0)</f>
        <v>34.1</v>
      </c>
      <c r="F30">
        <f t="shared" si="0"/>
        <v>120</v>
      </c>
      <c r="G30" s="1">
        <v>31</v>
      </c>
      <c r="H30" s="1">
        <v>28</v>
      </c>
      <c r="I30" s="1">
        <v>31</v>
      </c>
      <c r="J30" s="1">
        <v>30</v>
      </c>
      <c r="L30" s="112"/>
      <c r="N30" s="16">
        <f t="shared" si="1"/>
        <v>34.1</v>
      </c>
      <c r="O30" s="16">
        <f t="shared" si="2"/>
        <v>34.1</v>
      </c>
      <c r="P30" s="16">
        <f t="shared" si="3"/>
        <v>34.1</v>
      </c>
      <c r="Q30" s="16">
        <f t="shared" si="4"/>
        <v>34.1</v>
      </c>
      <c r="R30" s="120"/>
      <c r="S30" s="159">
        <v>10.673999999999999</v>
      </c>
      <c r="T30" s="159">
        <f>VLOOKUP(B30,Объем!A:E,5,0)</f>
        <v>10.673999999999999</v>
      </c>
      <c r="U30" s="11">
        <f t="shared" si="5"/>
        <v>0</v>
      </c>
      <c r="V30" s="95">
        <f t="shared" si="61"/>
        <v>0</v>
      </c>
      <c r="W30" s="95">
        <f t="shared" si="62"/>
        <v>0</v>
      </c>
      <c r="X30" s="95">
        <f t="shared" si="63"/>
        <v>0</v>
      </c>
      <c r="Y30" s="95">
        <f t="shared" si="64"/>
        <v>0</v>
      </c>
      <c r="Z30" s="12">
        <f t="shared" si="9"/>
        <v>0.24962908365400771</v>
      </c>
      <c r="AA30" s="12">
        <f t="shared" si="10"/>
        <v>0.20927827277862665</v>
      </c>
      <c r="AB30" s="12">
        <f t="shared" si="16"/>
        <v>8.6982906365612775E-2</v>
      </c>
      <c r="AD30" s="12">
        <f t="shared" si="17"/>
        <v>0.24962908365400771</v>
      </c>
      <c r="AE30" s="12">
        <f t="shared" si="18"/>
        <v>0.20927827277862665</v>
      </c>
      <c r="AF30" s="12">
        <f t="shared" si="19"/>
        <v>8.6982906365612775E-2</v>
      </c>
      <c r="AG30" s="12">
        <f t="shared" si="20"/>
        <v>0</v>
      </c>
      <c r="AH30" s="30">
        <f t="shared" si="21"/>
        <v>678.69654522018925</v>
      </c>
      <c r="AI30" s="30">
        <f t="shared" si="22"/>
        <v>568.98995359598575</v>
      </c>
      <c r="AJ30" s="30">
        <f t="shared" si="23"/>
        <v>236.49086548495535</v>
      </c>
      <c r="AK30" s="30">
        <f t="shared" si="24"/>
        <v>0</v>
      </c>
      <c r="AM30" s="30">
        <f t="shared" si="25"/>
        <v>1484.1773643011304</v>
      </c>
      <c r="AN30" s="12">
        <f t="shared" si="26"/>
        <v>0.54589026279824715</v>
      </c>
      <c r="AO30">
        <f t="shared" si="27"/>
        <v>3928.16</v>
      </c>
      <c r="AX30" s="164" t="s">
        <v>1307</v>
      </c>
      <c r="AY30" s="108">
        <v>3928.16</v>
      </c>
    </row>
    <row r="31" spans="1:57" x14ac:dyDescent="0.3">
      <c r="A31" s="37" t="s">
        <v>200</v>
      </c>
      <c r="B31" s="37" t="s">
        <v>694</v>
      </c>
      <c r="C31" s="2"/>
      <c r="D31" s="2"/>
      <c r="E31" s="1">
        <f>VLOOKUP(B31,Площадь!A:B,2,0)</f>
        <v>34</v>
      </c>
      <c r="F31">
        <f t="shared" si="0"/>
        <v>120</v>
      </c>
      <c r="G31" s="1">
        <v>31</v>
      </c>
      <c r="H31" s="1">
        <v>28</v>
      </c>
      <c r="I31" s="1">
        <v>31</v>
      </c>
      <c r="J31" s="1">
        <v>30</v>
      </c>
      <c r="L31" s="112"/>
      <c r="N31" s="16">
        <f t="shared" si="1"/>
        <v>34</v>
      </c>
      <c r="O31" s="16">
        <f t="shared" si="2"/>
        <v>34</v>
      </c>
      <c r="P31" s="16">
        <f t="shared" si="3"/>
        <v>34</v>
      </c>
      <c r="Q31" s="16">
        <f t="shared" si="4"/>
        <v>34</v>
      </c>
      <c r="R31" s="120"/>
      <c r="S31" s="159">
        <f>VLOOKUP(B31,Объем!A:D,4,0)</f>
        <v>16.502806896884575</v>
      </c>
      <c r="T31" s="159">
        <f>VLOOKUP(B31,Объем!A:E,5,0)</f>
        <v>17.024000000000001</v>
      </c>
      <c r="U31" s="11">
        <f t="shared" si="5"/>
        <v>0.52119310311542577</v>
      </c>
      <c r="V31" s="95">
        <f t="shared" si="61"/>
        <v>0.16870759941792218</v>
      </c>
      <c r="W31" s="95">
        <f t="shared" si="62"/>
        <v>0.1519150260589803</v>
      </c>
      <c r="X31" s="95">
        <f t="shared" si="63"/>
        <v>0.12027446985999958</v>
      </c>
      <c r="Y31" s="95">
        <f t="shared" si="64"/>
        <v>8.0296007778523762E-2</v>
      </c>
      <c r="Z31" s="12">
        <f t="shared" si="9"/>
        <v>0.24889703355531562</v>
      </c>
      <c r="AA31" s="12">
        <f t="shared" si="10"/>
        <v>0.20866455350361601</v>
      </c>
      <c r="AB31" s="12">
        <f t="shared" si="16"/>
        <v>8.6727824528763472E-2</v>
      </c>
      <c r="AD31" s="12">
        <f t="shared" si="17"/>
        <v>0.4176046329732378</v>
      </c>
      <c r="AE31" s="12">
        <f t="shared" si="18"/>
        <v>0.36057957956259634</v>
      </c>
      <c r="AF31" s="12">
        <f t="shared" si="19"/>
        <v>0.20700229438876305</v>
      </c>
      <c r="AG31" s="12">
        <f t="shared" si="20"/>
        <v>8.0296007778523762E-2</v>
      </c>
      <c r="AH31" s="30">
        <f t="shared" si="21"/>
        <v>1135.3918282202985</v>
      </c>
      <c r="AI31" s="30">
        <f t="shared" si="22"/>
        <v>980.3509725063783</v>
      </c>
      <c r="AJ31" s="30">
        <f t="shared" si="23"/>
        <v>562.80197803005683</v>
      </c>
      <c r="AK31" s="30">
        <f t="shared" si="24"/>
        <v>218.31039186840599</v>
      </c>
      <c r="AM31" s="30">
        <f t="shared" si="25"/>
        <v>2896.8551706251396</v>
      </c>
      <c r="AN31" s="12">
        <f t="shared" si="26"/>
        <v>0.54428941158769506</v>
      </c>
      <c r="AO31">
        <f t="shared" si="27"/>
        <v>3842.24</v>
      </c>
      <c r="AX31" s="164" t="s">
        <v>200</v>
      </c>
      <c r="AY31" s="108">
        <v>3842.24</v>
      </c>
    </row>
    <row r="32" spans="1:57" x14ac:dyDescent="0.3">
      <c r="A32" s="37" t="s">
        <v>201</v>
      </c>
      <c r="B32" s="37" t="s">
        <v>695</v>
      </c>
      <c r="C32" s="2"/>
      <c r="D32" s="2"/>
      <c r="E32" s="1">
        <f>VLOOKUP(B32,Площадь!A:B,2,0)</f>
        <v>28.4</v>
      </c>
      <c r="F32">
        <f t="shared" si="0"/>
        <v>120</v>
      </c>
      <c r="G32" s="1">
        <v>31</v>
      </c>
      <c r="H32" s="1">
        <v>28</v>
      </c>
      <c r="I32" s="1">
        <v>31</v>
      </c>
      <c r="J32" s="1">
        <v>30</v>
      </c>
      <c r="L32" s="112"/>
      <c r="N32" s="16">
        <f t="shared" si="1"/>
        <v>28.4</v>
      </c>
      <c r="O32" s="16">
        <f t="shared" si="2"/>
        <v>28.4</v>
      </c>
      <c r="P32" s="16">
        <f t="shared" si="3"/>
        <v>28.4</v>
      </c>
      <c r="Q32" s="16">
        <f t="shared" si="4"/>
        <v>28.4</v>
      </c>
      <c r="R32" s="120"/>
      <c r="S32" s="159">
        <f>VLOOKUP(B32,Объем!A:D,4,0)</f>
        <v>11.642176799272521</v>
      </c>
      <c r="T32" s="159" t="str">
        <f>VLOOKUP(B32,Объем!A:E,5,0)</f>
        <v>нет</v>
      </c>
      <c r="U32" s="11" t="e">
        <f t="shared" si="5"/>
        <v>#VALUE!</v>
      </c>
      <c r="V32" s="95">
        <f>$V$631*$E32*G32</f>
        <v>0.28507691587183187</v>
      </c>
      <c r="W32" s="95">
        <f t="shared" ref="W32" si="65">$V$631*$E32*H32</f>
        <v>0.25748882723907396</v>
      </c>
      <c r="X32" s="95">
        <f t="shared" ref="X32" si="66">$V$631*$E32*I32</f>
        <v>0.28507691587183187</v>
      </c>
      <c r="Y32" s="95">
        <f t="shared" ref="Y32" si="67">$V$631*$E32*J32</f>
        <v>0.27588088632757923</v>
      </c>
      <c r="Z32" s="12">
        <f t="shared" si="9"/>
        <v>0.20790222802855773</v>
      </c>
      <c r="AA32" s="12">
        <f t="shared" si="10"/>
        <v>0.17429627410302043</v>
      </c>
      <c r="AB32" s="12">
        <f t="shared" si="16"/>
        <v>7.2443241665202426E-2</v>
      </c>
      <c r="AD32" s="12">
        <f t="shared" si="17"/>
        <v>0.4929791439003896</v>
      </c>
      <c r="AE32" s="12">
        <f t="shared" si="18"/>
        <v>0.43178510134209436</v>
      </c>
      <c r="AF32" s="12">
        <f t="shared" si="19"/>
        <v>0.35752015753703431</v>
      </c>
      <c r="AG32" s="12">
        <f t="shared" si="20"/>
        <v>0.27588088632757923</v>
      </c>
      <c r="AH32" s="30">
        <f t="shared" si="21"/>
        <v>1340.3215560192573</v>
      </c>
      <c r="AI32" s="30">
        <f t="shared" si="22"/>
        <v>1173.9459692309131</v>
      </c>
      <c r="AJ32" s="30">
        <f t="shared" si="23"/>
        <v>972.03295471483966</v>
      </c>
      <c r="AK32" s="30">
        <f t="shared" si="24"/>
        <v>750.07047136514905</v>
      </c>
      <c r="AM32" s="30">
        <f t="shared" si="25"/>
        <v>4236.3709513301592</v>
      </c>
      <c r="AN32" s="12">
        <f t="shared" si="26"/>
        <v>0.45464174379678057</v>
      </c>
      <c r="AO32">
        <f t="shared" si="27"/>
        <v>2955.92</v>
      </c>
      <c r="AX32" s="164" t="s">
        <v>201</v>
      </c>
      <c r="AY32" s="108">
        <v>2955.92</v>
      </c>
    </row>
    <row r="33" spans="1:57" x14ac:dyDescent="0.3">
      <c r="A33" s="37" t="s">
        <v>202</v>
      </c>
      <c r="B33" s="37" t="s">
        <v>696</v>
      </c>
      <c r="C33" s="2"/>
      <c r="D33" s="2"/>
      <c r="E33" s="1">
        <f>VLOOKUP(B33,Площадь!A:B,2,0)</f>
        <v>52.3</v>
      </c>
      <c r="F33">
        <f t="shared" si="0"/>
        <v>120</v>
      </c>
      <c r="G33" s="1">
        <v>31</v>
      </c>
      <c r="H33" s="1">
        <v>28</v>
      </c>
      <c r="I33" s="1">
        <v>31</v>
      </c>
      <c r="J33" s="1">
        <v>30</v>
      </c>
      <c r="L33" s="112"/>
      <c r="N33" s="16">
        <f t="shared" si="1"/>
        <v>52.3</v>
      </c>
      <c r="O33" s="16">
        <f t="shared" si="2"/>
        <v>52.3</v>
      </c>
      <c r="P33" s="16">
        <f t="shared" si="3"/>
        <v>52.3</v>
      </c>
      <c r="Q33" s="16">
        <f t="shared" si="4"/>
        <v>52.3</v>
      </c>
      <c r="R33" s="120"/>
      <c r="S33" s="159" t="str">
        <f>VLOOKUP(B33,Объем!A:D,4,0)</f>
        <v>19,647</v>
      </c>
      <c r="T33" s="159">
        <f>VLOOKUP(B33,Объем!A:E,5,0)</f>
        <v>21.213999999999999</v>
      </c>
      <c r="U33" s="11">
        <f t="shared" si="5"/>
        <v>1.5670000000000002</v>
      </c>
      <c r="V33" s="95">
        <f>$U33*V$627/G$1*G33</f>
        <v>0.50723005870117333</v>
      </c>
      <c r="W33" s="95">
        <f t="shared" ref="W33" si="68">$U33*W$627/H$1*H33</f>
        <v>0.45674212573319939</v>
      </c>
      <c r="X33" s="95">
        <f t="shared" ref="X33" si="69">$U33*X$627/I$1*I33</f>
        <v>0.3616127940758263</v>
      </c>
      <c r="Y33" s="95">
        <f t="shared" ref="Y33" si="70">$U33*Y$627/J$1*J33</f>
        <v>0.24141502148980132</v>
      </c>
      <c r="Z33" s="12">
        <f t="shared" si="9"/>
        <v>0.38286220161597073</v>
      </c>
      <c r="AA33" s="12">
        <f t="shared" si="10"/>
        <v>0.32097518083056226</v>
      </c>
      <c r="AB33" s="12">
        <f t="shared" si="16"/>
        <v>0.13340780067218616</v>
      </c>
      <c r="AD33" s="12">
        <f t="shared" si="17"/>
        <v>0.89009226031714406</v>
      </c>
      <c r="AE33" s="12">
        <f t="shared" si="18"/>
        <v>0.7777173065637617</v>
      </c>
      <c r="AF33" s="12">
        <f t="shared" si="19"/>
        <v>0.49502059474801247</v>
      </c>
      <c r="AG33" s="12">
        <f t="shared" si="20"/>
        <v>0.24141502148980132</v>
      </c>
      <c r="AH33" s="30">
        <f t="shared" si="21"/>
        <v>2420.0006391954576</v>
      </c>
      <c r="AI33" s="30">
        <f t="shared" si="22"/>
        <v>2114.4733674316867</v>
      </c>
      <c r="AJ33" s="30">
        <f t="shared" si="23"/>
        <v>1345.8718934127912</v>
      </c>
      <c r="AK33" s="30">
        <f t="shared" si="24"/>
        <v>656.36398872690165</v>
      </c>
      <c r="AM33" s="30">
        <f t="shared" si="25"/>
        <v>6536.7098887668371</v>
      </c>
      <c r="AN33" s="12">
        <f t="shared" si="26"/>
        <v>0.83724518311871909</v>
      </c>
      <c r="AO33">
        <f t="shared" si="27"/>
        <v>4814.4799999999996</v>
      </c>
      <c r="AX33" s="164" t="s">
        <v>202</v>
      </c>
      <c r="AY33" s="108">
        <v>4814.4799999999996</v>
      </c>
    </row>
    <row r="34" spans="1:57" x14ac:dyDescent="0.3">
      <c r="A34" s="37" t="s">
        <v>203</v>
      </c>
      <c r="B34" s="37" t="s">
        <v>697</v>
      </c>
      <c r="C34" s="2"/>
      <c r="D34" s="2"/>
      <c r="E34" s="1">
        <f>VLOOKUP(B34,Площадь!A:B,2,0)</f>
        <v>70.900000000000006</v>
      </c>
      <c r="F34">
        <f t="shared" si="0"/>
        <v>120</v>
      </c>
      <c r="G34" s="1">
        <v>31</v>
      </c>
      <c r="H34" s="1">
        <v>28</v>
      </c>
      <c r="I34" s="1">
        <v>31</v>
      </c>
      <c r="J34" s="1">
        <v>30</v>
      </c>
      <c r="L34" s="112"/>
      <c r="N34" s="16">
        <f t="shared" si="1"/>
        <v>70.900000000000006</v>
      </c>
      <c r="O34" s="16">
        <f t="shared" si="2"/>
        <v>70.900000000000006</v>
      </c>
      <c r="P34" s="16">
        <f t="shared" si="3"/>
        <v>70.900000000000006</v>
      </c>
      <c r="Q34" s="16">
        <f t="shared" si="4"/>
        <v>70.900000000000006</v>
      </c>
      <c r="R34" s="120"/>
      <c r="S34" s="159">
        <f>VLOOKUP(B34,Объем!A:D,4,0)</f>
        <v>14.758779676150489</v>
      </c>
      <c r="T34" s="159" t="str">
        <f>VLOOKUP(B34,Объем!A:E,5,0)</f>
        <v>нет</v>
      </c>
      <c r="U34" s="11" t="e">
        <f t="shared" si="5"/>
        <v>#VALUE!</v>
      </c>
      <c r="V34" s="95">
        <f t="shared" ref="V34:V35" si="71">$V$631*$E34*G34</f>
        <v>0.7116884977222846</v>
      </c>
      <c r="W34" s="95">
        <f t="shared" ref="W34:W35" si="72">$V$631*$E34*H34</f>
        <v>0.64281541729754732</v>
      </c>
      <c r="X34" s="95">
        <f t="shared" ref="X34:X35" si="73">$V$631*$E34*I34</f>
        <v>0.7116884977222846</v>
      </c>
      <c r="Y34" s="95">
        <f t="shared" ref="Y34:Y35" si="74">$V$631*$E34*J34</f>
        <v>0.68873080424737221</v>
      </c>
      <c r="Z34" s="12">
        <f t="shared" si="9"/>
        <v>0.51902351997270224</v>
      </c>
      <c r="AA34" s="12">
        <f t="shared" si="10"/>
        <v>0.43512696598254047</v>
      </c>
      <c r="AB34" s="12">
        <f t="shared" si="16"/>
        <v>0.18085302232615677</v>
      </c>
      <c r="AD34" s="12">
        <f t="shared" si="17"/>
        <v>1.2307120176949868</v>
      </c>
      <c r="AE34" s="12">
        <f t="shared" si="18"/>
        <v>1.0779423832800878</v>
      </c>
      <c r="AF34" s="12">
        <f t="shared" si="19"/>
        <v>0.89254152004844134</v>
      </c>
      <c r="AG34" s="12">
        <f t="shared" si="20"/>
        <v>0.68873080424737221</v>
      </c>
      <c r="AH34" s="30">
        <f t="shared" si="21"/>
        <v>3346.0844479494845</v>
      </c>
      <c r="AI34" s="30">
        <f t="shared" si="22"/>
        <v>2930.7313105095686</v>
      </c>
      <c r="AJ34" s="30">
        <f t="shared" si="23"/>
        <v>2426.6597355381036</v>
      </c>
      <c r="AK34" s="30">
        <f t="shared" si="24"/>
        <v>1872.5350852038407</v>
      </c>
      <c r="AM34" s="30">
        <f t="shared" si="25"/>
        <v>10576.010579200998</v>
      </c>
      <c r="AN34" s="12">
        <f t="shared" si="26"/>
        <v>1.1350035082813996</v>
      </c>
      <c r="AO34">
        <f t="shared" si="27"/>
        <v>6216.32</v>
      </c>
      <c r="AX34" s="164" t="s">
        <v>203</v>
      </c>
      <c r="AY34" s="108">
        <v>6216.32</v>
      </c>
    </row>
    <row r="35" spans="1:57" x14ac:dyDescent="0.3">
      <c r="A35" s="37" t="s">
        <v>1193</v>
      </c>
      <c r="B35" s="37" t="s">
        <v>698</v>
      </c>
      <c r="C35" s="2"/>
      <c r="D35" s="2"/>
      <c r="E35" s="1">
        <f>VLOOKUP(B35,Площадь!A:B,2,0)</f>
        <v>50.9</v>
      </c>
      <c r="F35">
        <f t="shared" si="0"/>
        <v>120</v>
      </c>
      <c r="G35" s="1">
        <v>31</v>
      </c>
      <c r="H35" s="1">
        <v>28</v>
      </c>
      <c r="I35" s="1">
        <v>31</v>
      </c>
      <c r="J35" s="1">
        <v>30</v>
      </c>
      <c r="L35" s="112"/>
      <c r="N35" s="16">
        <f t="shared" si="1"/>
        <v>50.9</v>
      </c>
      <c r="O35" s="16">
        <f t="shared" si="2"/>
        <v>50.9</v>
      </c>
      <c r="P35" s="16">
        <f t="shared" si="3"/>
        <v>50.9</v>
      </c>
      <c r="Q35" s="16">
        <f t="shared" si="4"/>
        <v>50.9</v>
      </c>
      <c r="R35" s="120"/>
      <c r="S35" s="159">
        <f>VLOOKUP(B35,Объем!A:D,4,0)</f>
        <v>11.040581657851098</v>
      </c>
      <c r="T35" s="159" t="str">
        <f>VLOOKUP(B35,Объем!A:E,5,0)</f>
        <v>нет</v>
      </c>
      <c r="U35" s="11" t="e">
        <f t="shared" si="5"/>
        <v>#VALUE!</v>
      </c>
      <c r="V35" s="95">
        <f t="shared" si="71"/>
        <v>0.51093010626324797</v>
      </c>
      <c r="W35" s="95">
        <f t="shared" si="72"/>
        <v>0.46148525727003042</v>
      </c>
      <c r="X35" s="95">
        <f t="shared" si="73"/>
        <v>0.51093010626324797</v>
      </c>
      <c r="Y35" s="95">
        <f t="shared" si="74"/>
        <v>0.49444848993217544</v>
      </c>
      <c r="Z35" s="12">
        <f t="shared" si="9"/>
        <v>0.3726135002342813</v>
      </c>
      <c r="AA35" s="12">
        <f t="shared" si="10"/>
        <v>0.31238311098041338</v>
      </c>
      <c r="AB35" s="12">
        <f t="shared" si="16"/>
        <v>0.1298366549562959</v>
      </c>
      <c r="AD35" s="12">
        <f t="shared" si="17"/>
        <v>0.88354360649752928</v>
      </c>
      <c r="AE35" s="12">
        <f t="shared" si="18"/>
        <v>0.77386836825044381</v>
      </c>
      <c r="AF35" s="12">
        <f t="shared" si="19"/>
        <v>0.6407667612195439</v>
      </c>
      <c r="AG35" s="12">
        <f t="shared" si="20"/>
        <v>0.49444848993217544</v>
      </c>
      <c r="AH35" s="30">
        <f t="shared" si="21"/>
        <v>2402.1960282176128</v>
      </c>
      <c r="AI35" s="30">
        <f t="shared" si="22"/>
        <v>2104.008796966672</v>
      </c>
      <c r="AJ35" s="30">
        <f t="shared" si="23"/>
        <v>1742.1294857389205</v>
      </c>
      <c r="AK35" s="30">
        <f t="shared" si="24"/>
        <v>1344.3164433973973</v>
      </c>
      <c r="AM35" s="30">
        <f t="shared" si="25"/>
        <v>7592.6507543206017</v>
      </c>
      <c r="AN35" s="12">
        <f t="shared" si="26"/>
        <v>0.81483326617099061</v>
      </c>
      <c r="AO35">
        <f t="shared" si="27"/>
        <v>5297.36</v>
      </c>
      <c r="AX35" s="164" t="s">
        <v>1193</v>
      </c>
      <c r="AY35" s="108">
        <v>5297.36</v>
      </c>
    </row>
    <row r="36" spans="1:57" s="75" customFormat="1" x14ac:dyDescent="0.3">
      <c r="A36" s="37" t="s">
        <v>204</v>
      </c>
      <c r="B36" s="37" t="s">
        <v>699</v>
      </c>
      <c r="C36" s="2"/>
      <c r="D36" s="2"/>
      <c r="E36" s="1">
        <f>VLOOKUP(B36,Площадь!A:B,2,0)</f>
        <v>49.9</v>
      </c>
      <c r="F36">
        <f t="shared" si="0"/>
        <v>120</v>
      </c>
      <c r="G36" s="1">
        <v>31</v>
      </c>
      <c r="H36" s="1">
        <v>28</v>
      </c>
      <c r="I36" s="1">
        <v>31</v>
      </c>
      <c r="J36" s="1">
        <v>30</v>
      </c>
      <c r="K36" s="4"/>
      <c r="L36" s="112"/>
      <c r="M36" s="4"/>
      <c r="N36" s="16">
        <f t="shared" si="1"/>
        <v>49.9</v>
      </c>
      <c r="O36" s="16">
        <f t="shared" si="2"/>
        <v>49.9</v>
      </c>
      <c r="P36" s="16">
        <f t="shared" si="3"/>
        <v>49.9</v>
      </c>
      <c r="Q36" s="16">
        <f t="shared" si="4"/>
        <v>49.9</v>
      </c>
      <c r="R36" s="124"/>
      <c r="S36" s="159" t="str">
        <f>VLOOKUP(B36,Объем!A:D,4,0)</f>
        <v>31,829</v>
      </c>
      <c r="T36" s="159">
        <f>VLOOKUP(B36,Объем!A:E,5,0)</f>
        <v>35.844000000000001</v>
      </c>
      <c r="U36" s="11">
        <f t="shared" si="5"/>
        <v>4.0150000000000006</v>
      </c>
      <c r="V36" s="95">
        <f t="shared" ref="V36:V38" si="75">$U36*V$627/G$1*G36</f>
        <v>1.2996354088610151</v>
      </c>
      <c r="W36" s="95">
        <f t="shared" ref="W36:W38" si="76">$U36*W$627/H$1*H36</f>
        <v>1.170274176655262</v>
      </c>
      <c r="X36" s="95">
        <f t="shared" ref="X36:X38" si="77">$U36*X$627/I$1*I36</f>
        <v>0.92653182400411138</v>
      </c>
      <c r="Y36" s="95">
        <f t="shared" ref="Y36:Y38" si="78">$U36*Y$627/J$1*J36</f>
        <v>0.61855859047961215</v>
      </c>
      <c r="Z36" s="12">
        <f t="shared" si="9"/>
        <v>0.36529299924736025</v>
      </c>
      <c r="AA36" s="12">
        <f t="shared" si="10"/>
        <v>0.306245918230307</v>
      </c>
      <c r="AB36" s="12">
        <f t="shared" si="16"/>
        <v>0.12728583658780285</v>
      </c>
      <c r="AC36" s="12"/>
      <c r="AD36" s="12">
        <f t="shared" si="17"/>
        <v>1.6649284081083753</v>
      </c>
      <c r="AE36" s="12">
        <f t="shared" si="18"/>
        <v>1.476520094885569</v>
      </c>
      <c r="AF36" s="12">
        <f t="shared" si="19"/>
        <v>1.0538176605919143</v>
      </c>
      <c r="AG36" s="12">
        <f t="shared" si="20"/>
        <v>0.61855859047961215</v>
      </c>
      <c r="AH36" s="30">
        <f t="shared" si="21"/>
        <v>4526.6406545332129</v>
      </c>
      <c r="AI36" s="30">
        <f t="shared" si="22"/>
        <v>4014.392364376783</v>
      </c>
      <c r="AJ36" s="30">
        <f t="shared" si="23"/>
        <v>2865.1405319705086</v>
      </c>
      <c r="AK36" s="30">
        <f t="shared" si="24"/>
        <v>1681.7494669677792</v>
      </c>
      <c r="AL36"/>
      <c r="AM36" s="30">
        <f t="shared" si="25"/>
        <v>13087.923017848283</v>
      </c>
      <c r="AN36" s="12">
        <f t="shared" si="26"/>
        <v>0.79882475406547004</v>
      </c>
      <c r="AO36">
        <f t="shared" si="27"/>
        <v>8755.68</v>
      </c>
      <c r="AP36"/>
      <c r="AQ36"/>
      <c r="AR36"/>
      <c r="AS36"/>
      <c r="AT36"/>
      <c r="AU36"/>
      <c r="AV36"/>
      <c r="AW36"/>
      <c r="AX36" s="164" t="s">
        <v>204</v>
      </c>
      <c r="AY36" s="108">
        <v>8755.68</v>
      </c>
      <c r="AZ36"/>
      <c r="BA36"/>
      <c r="BB36"/>
      <c r="BC36"/>
      <c r="BD36"/>
      <c r="BE36"/>
    </row>
    <row r="37" spans="1:57" x14ac:dyDescent="0.3">
      <c r="A37" s="37" t="s">
        <v>205</v>
      </c>
      <c r="B37" s="37" t="s">
        <v>700</v>
      </c>
      <c r="C37" s="2"/>
      <c r="D37" s="2"/>
      <c r="E37" s="1">
        <f>VLOOKUP(B37,Площадь!A:B,2,0)</f>
        <v>68.099999999999994</v>
      </c>
      <c r="F37">
        <f t="shared" si="0"/>
        <v>120</v>
      </c>
      <c r="G37" s="1">
        <v>31</v>
      </c>
      <c r="H37" s="1">
        <v>28</v>
      </c>
      <c r="I37" s="1">
        <v>31</v>
      </c>
      <c r="J37" s="1">
        <v>30</v>
      </c>
      <c r="L37" s="112"/>
      <c r="N37" s="16">
        <f t="shared" si="1"/>
        <v>68.099999999999994</v>
      </c>
      <c r="O37" s="16">
        <f t="shared" si="2"/>
        <v>68.099999999999994</v>
      </c>
      <c r="P37" s="16">
        <f t="shared" si="3"/>
        <v>68.099999999999994</v>
      </c>
      <c r="Q37" s="16">
        <f t="shared" si="4"/>
        <v>68.099999999999994</v>
      </c>
      <c r="R37" s="120"/>
      <c r="S37" s="159" t="str">
        <f>VLOOKUP(B37,Объем!A:D,4,0)</f>
        <v>21,99</v>
      </c>
      <c r="T37" s="159">
        <f>VLOOKUP(B37,Объем!A:E,5,0)</f>
        <v>23.2</v>
      </c>
      <c r="U37" s="11">
        <f t="shared" si="5"/>
        <v>1.2100000000000009</v>
      </c>
      <c r="V37" s="95">
        <f t="shared" si="75"/>
        <v>0.3916709451361966</v>
      </c>
      <c r="W37" s="95">
        <f t="shared" si="76"/>
        <v>0.35268536830706548</v>
      </c>
      <c r="X37" s="95">
        <f t="shared" si="77"/>
        <v>0.27922876887795156</v>
      </c>
      <c r="Y37" s="95">
        <f t="shared" si="78"/>
        <v>0.18641491767878735</v>
      </c>
      <c r="Z37" s="12">
        <f t="shared" si="9"/>
        <v>0.49852611720932327</v>
      </c>
      <c r="AA37" s="12">
        <f t="shared" si="10"/>
        <v>0.41794282628224261</v>
      </c>
      <c r="AB37" s="12">
        <f t="shared" si="16"/>
        <v>0.17371073089437622</v>
      </c>
      <c r="AD37" s="12">
        <f t="shared" si="17"/>
        <v>0.89019706234551987</v>
      </c>
      <c r="AE37" s="12">
        <f t="shared" si="18"/>
        <v>0.77062819458930809</v>
      </c>
      <c r="AF37" s="12">
        <f t="shared" si="19"/>
        <v>0.45293949977232778</v>
      </c>
      <c r="AG37" s="12">
        <f t="shared" si="20"/>
        <v>0.18641491767878735</v>
      </c>
      <c r="AH37" s="30">
        <f t="shared" si="21"/>
        <v>2420.2855770462465</v>
      </c>
      <c r="AI37" s="30">
        <f t="shared" si="22"/>
        <v>2095.1993480133028</v>
      </c>
      <c r="AJ37" s="30">
        <f t="shared" si="23"/>
        <v>1231.4609707710003</v>
      </c>
      <c r="AK37" s="30">
        <f t="shared" si="24"/>
        <v>506.82860648344064</v>
      </c>
      <c r="AM37" s="30">
        <f t="shared" si="25"/>
        <v>6253.7745023139905</v>
      </c>
      <c r="AN37" s="12">
        <f t="shared" si="26"/>
        <v>1.090179674385942</v>
      </c>
      <c r="AO37">
        <f t="shared" si="27"/>
        <v>5304.96</v>
      </c>
      <c r="AX37" s="164" t="s">
        <v>205</v>
      </c>
      <c r="AY37" s="108">
        <v>5304.96</v>
      </c>
    </row>
    <row r="38" spans="1:57" x14ac:dyDescent="0.3">
      <c r="A38" s="37" t="s">
        <v>206</v>
      </c>
      <c r="B38" s="37" t="s">
        <v>8</v>
      </c>
      <c r="C38" s="2"/>
      <c r="D38" s="2"/>
      <c r="E38" s="1">
        <f>VLOOKUP(B38,Площадь!A:B,2,0)</f>
        <v>50.1</v>
      </c>
      <c r="F38">
        <f t="shared" si="0"/>
        <v>120</v>
      </c>
      <c r="G38" s="1">
        <v>31</v>
      </c>
      <c r="H38" s="1">
        <v>28</v>
      </c>
      <c r="I38" s="1">
        <v>31</v>
      </c>
      <c r="J38" s="1">
        <v>30</v>
      </c>
      <c r="L38" s="112"/>
      <c r="N38" s="16">
        <f t="shared" si="1"/>
        <v>50.1</v>
      </c>
      <c r="O38" s="16">
        <f t="shared" si="2"/>
        <v>50.1</v>
      </c>
      <c r="P38" s="16">
        <f t="shared" si="3"/>
        <v>50.1</v>
      </c>
      <c r="Q38" s="16">
        <f t="shared" si="4"/>
        <v>50.1</v>
      </c>
      <c r="R38" s="120"/>
      <c r="S38" s="159" t="str">
        <f>VLOOKUP(B38,Объем!A:D,4,0)</f>
        <v>17,843</v>
      </c>
      <c r="T38" s="159">
        <f>VLOOKUP(B38,Объем!A:E,5,0)</f>
        <v>18.608000000000001</v>
      </c>
      <c r="U38" s="11">
        <f t="shared" si="5"/>
        <v>0.76500000000000057</v>
      </c>
      <c r="V38" s="95">
        <f t="shared" si="75"/>
        <v>0.24762667192495072</v>
      </c>
      <c r="W38" s="95">
        <f t="shared" si="76"/>
        <v>0.22297876591314472</v>
      </c>
      <c r="X38" s="95">
        <f t="shared" si="77"/>
        <v>0.1765371968525892</v>
      </c>
      <c r="Y38" s="95">
        <f t="shared" si="78"/>
        <v>0.11785736530931598</v>
      </c>
      <c r="Z38" s="12">
        <f t="shared" si="9"/>
        <v>0.36675709944474449</v>
      </c>
      <c r="AA38" s="12">
        <f t="shared" si="10"/>
        <v>0.30747335678032833</v>
      </c>
      <c r="AB38" s="12">
        <f t="shared" si="16"/>
        <v>0.12779600026150148</v>
      </c>
      <c r="AD38" s="12">
        <f t="shared" si="17"/>
        <v>0.61438377136969524</v>
      </c>
      <c r="AE38" s="12">
        <f t="shared" si="18"/>
        <v>0.53045212269347308</v>
      </c>
      <c r="AF38" s="12">
        <f t="shared" si="19"/>
        <v>0.30433319711409068</v>
      </c>
      <c r="AG38" s="12">
        <f t="shared" si="20"/>
        <v>0.11785736530931598</v>
      </c>
      <c r="AH38" s="30">
        <f t="shared" si="21"/>
        <v>1670.3988852753548</v>
      </c>
      <c r="AI38" s="30">
        <f t="shared" si="22"/>
        <v>1442.2038402214687</v>
      </c>
      <c r="AJ38" s="30">
        <f t="shared" si="23"/>
        <v>827.42718297773206</v>
      </c>
      <c r="AK38" s="30">
        <f t="shared" si="24"/>
        <v>320.43296195027449</v>
      </c>
      <c r="AM38" s="30">
        <f t="shared" si="25"/>
        <v>4260.4628704248298</v>
      </c>
      <c r="AN38" s="12">
        <f t="shared" si="26"/>
        <v>0.80202645648657434</v>
      </c>
      <c r="AO38">
        <f t="shared" si="27"/>
        <v>4226.12</v>
      </c>
      <c r="AQ38" s="76"/>
      <c r="AR38" s="76"/>
      <c r="AS38" s="76"/>
      <c r="AT38" s="76"/>
      <c r="AU38" s="76"/>
      <c r="AV38" s="76"/>
      <c r="AW38" s="76"/>
      <c r="AX38" s="164" t="s">
        <v>206</v>
      </c>
      <c r="AY38" s="108">
        <v>4226.12</v>
      </c>
      <c r="AZ38" s="76"/>
      <c r="BA38" s="76"/>
      <c r="BB38" s="76"/>
      <c r="BC38" s="76"/>
      <c r="BD38" s="76"/>
      <c r="BE38" s="76"/>
    </row>
    <row r="39" spans="1:57" x14ac:dyDescent="0.3">
      <c r="A39" s="37" t="s">
        <v>207</v>
      </c>
      <c r="B39" s="37" t="s">
        <v>701</v>
      </c>
      <c r="C39" s="2"/>
      <c r="D39" s="2"/>
      <c r="E39" s="1">
        <f>VLOOKUP(B39,Площадь!A:B,2,0)</f>
        <v>30.6</v>
      </c>
      <c r="F39">
        <f t="shared" si="0"/>
        <v>120</v>
      </c>
      <c r="G39" s="1">
        <v>31</v>
      </c>
      <c r="H39" s="1">
        <v>28</v>
      </c>
      <c r="I39" s="1">
        <v>31</v>
      </c>
      <c r="J39" s="1">
        <v>30</v>
      </c>
      <c r="L39" s="112"/>
      <c r="N39" s="16">
        <f t="shared" si="1"/>
        <v>30.6</v>
      </c>
      <c r="O39" s="16">
        <f t="shared" si="2"/>
        <v>30.6</v>
      </c>
      <c r="P39" s="16">
        <f t="shared" si="3"/>
        <v>30.6</v>
      </c>
      <c r="Q39" s="16">
        <f t="shared" si="4"/>
        <v>30.6</v>
      </c>
      <c r="R39" s="120"/>
      <c r="S39" s="159" t="str">
        <f>VLOOKUP(B39,Объем!A:D,4,0)</f>
        <v>14,920</v>
      </c>
      <c r="T39" s="159" t="str">
        <f>VLOOKUP(B39,Объем!A:E,5,0)</f>
        <v>нет</v>
      </c>
      <c r="U39" s="11" t="e">
        <f t="shared" si="5"/>
        <v>#VALUE!</v>
      </c>
      <c r="V39" s="95">
        <f>$V$631*$E39*G39</f>
        <v>0.30716033893232592</v>
      </c>
      <c r="W39" s="95">
        <f t="shared" ref="W39" si="79">$V$631*$E39*H39</f>
        <v>0.27743514484210086</v>
      </c>
      <c r="X39" s="95">
        <f t="shared" ref="X39" si="80">$V$631*$E39*I39</f>
        <v>0.30716033893232592</v>
      </c>
      <c r="Y39" s="95">
        <f t="shared" ref="Y39" si="81">$V$631*$E39*J39</f>
        <v>0.29725194090225088</v>
      </c>
      <c r="Z39" s="12">
        <f t="shared" si="9"/>
        <v>0.22400733019978405</v>
      </c>
      <c r="AA39" s="12">
        <f t="shared" si="10"/>
        <v>0.18779809815325443</v>
      </c>
      <c r="AB39" s="12">
        <f t="shared" si="16"/>
        <v>7.8055042075887121E-2</v>
      </c>
      <c r="AD39" s="12">
        <f t="shared" si="17"/>
        <v>0.53116766913211</v>
      </c>
      <c r="AE39" s="12">
        <f t="shared" si="18"/>
        <v>0.46523324299535529</v>
      </c>
      <c r="AF39" s="12">
        <f t="shared" si="19"/>
        <v>0.38521538100821306</v>
      </c>
      <c r="AG39" s="12">
        <f t="shared" si="20"/>
        <v>0.29725194090225088</v>
      </c>
      <c r="AH39" s="30">
        <f t="shared" si="21"/>
        <v>1444.1492821897634</v>
      </c>
      <c r="AI39" s="30">
        <f t="shared" si="22"/>
        <v>1264.8854457206319</v>
      </c>
      <c r="AJ39" s="30">
        <f t="shared" si="23"/>
        <v>1047.33128219275</v>
      </c>
      <c r="AK39" s="30">
        <f t="shared" si="24"/>
        <v>808.17452196385773</v>
      </c>
      <c r="AM39" s="30">
        <f t="shared" si="25"/>
        <v>4564.5405320670034</v>
      </c>
      <c r="AN39" s="12">
        <f t="shared" si="26"/>
        <v>0.48986047042892555</v>
      </c>
      <c r="AO39">
        <f t="shared" si="27"/>
        <v>6114.08</v>
      </c>
      <c r="AQ39" s="76"/>
      <c r="AR39" s="76"/>
      <c r="AS39" s="76"/>
      <c r="AT39" s="76"/>
      <c r="AU39" s="76"/>
      <c r="AV39" s="76"/>
      <c r="AW39" s="76"/>
      <c r="AX39" s="164" t="s">
        <v>207</v>
      </c>
      <c r="AY39" s="108">
        <v>6114.08</v>
      </c>
      <c r="AZ39" s="76"/>
      <c r="BA39" s="76"/>
      <c r="BB39" s="76"/>
      <c r="BC39" s="76"/>
      <c r="BD39" s="76"/>
      <c r="BE39" s="76"/>
    </row>
    <row r="40" spans="1:57" x14ac:dyDescent="0.3">
      <c r="A40" s="37" t="s">
        <v>208</v>
      </c>
      <c r="B40" s="37" t="s">
        <v>702</v>
      </c>
      <c r="C40" s="2"/>
      <c r="D40" s="2"/>
      <c r="E40" s="1">
        <f>VLOOKUP(B40,Площадь!A:B,2,0)</f>
        <v>33.700000000000003</v>
      </c>
      <c r="F40">
        <f t="shared" si="0"/>
        <v>120</v>
      </c>
      <c r="G40" s="1">
        <v>31</v>
      </c>
      <c r="H40" s="1">
        <v>28</v>
      </c>
      <c r="I40" s="1">
        <v>31</v>
      </c>
      <c r="J40" s="1">
        <v>30</v>
      </c>
      <c r="L40" s="112"/>
      <c r="N40" s="16">
        <f t="shared" si="1"/>
        <v>33.700000000000003</v>
      </c>
      <c r="O40" s="16">
        <f t="shared" si="2"/>
        <v>33.700000000000003</v>
      </c>
      <c r="P40" s="16">
        <f t="shared" si="3"/>
        <v>33.700000000000003</v>
      </c>
      <c r="Q40" s="16">
        <f t="shared" si="4"/>
        <v>33.700000000000003</v>
      </c>
      <c r="R40" s="120"/>
      <c r="S40" s="159" t="str">
        <f>VLOOKUP(B40,Объем!A:D,4,0)</f>
        <v>4,861</v>
      </c>
      <c r="T40" s="159">
        <f>VLOOKUP(B40,Объем!A:E,5,0)</f>
        <v>4.8609999999999998</v>
      </c>
      <c r="U40" s="11">
        <f t="shared" si="5"/>
        <v>0</v>
      </c>
      <c r="V40" s="95">
        <f t="shared" ref="V40:V41" si="82">$U40*V$627/G$1*G40</f>
        <v>0</v>
      </c>
      <c r="W40" s="95">
        <f t="shared" ref="W40:W41" si="83">$U40*W$627/H$1*H40</f>
        <v>0</v>
      </c>
      <c r="X40" s="95">
        <f t="shared" ref="X40:X41" si="84">$U40*X$627/I$1*I40</f>
        <v>0</v>
      </c>
      <c r="Y40" s="95">
        <f t="shared" ref="Y40:Y41" si="85">$U40*Y$627/J$1*J40</f>
        <v>0</v>
      </c>
      <c r="Z40" s="12">
        <f t="shared" si="9"/>
        <v>0.24670088325923931</v>
      </c>
      <c r="AA40" s="12">
        <f t="shared" si="10"/>
        <v>0.20682339567858413</v>
      </c>
      <c r="AB40" s="12">
        <f t="shared" si="16"/>
        <v>8.5962579018215565E-2</v>
      </c>
      <c r="AD40" s="12">
        <f t="shared" si="17"/>
        <v>0.24670088325923931</v>
      </c>
      <c r="AE40" s="12">
        <f t="shared" si="18"/>
        <v>0.20682339567858413</v>
      </c>
      <c r="AF40" s="12">
        <f t="shared" si="19"/>
        <v>8.5962579018215565E-2</v>
      </c>
      <c r="AG40" s="12">
        <f t="shared" si="20"/>
        <v>0</v>
      </c>
      <c r="AH40" s="30">
        <f t="shared" si="21"/>
        <v>670.73529542288509</v>
      </c>
      <c r="AI40" s="30">
        <f t="shared" si="22"/>
        <v>562.31558463884812</v>
      </c>
      <c r="AJ40" s="30">
        <f t="shared" si="23"/>
        <v>233.71677908630485</v>
      </c>
      <c r="AK40" s="30">
        <f t="shared" si="24"/>
        <v>0</v>
      </c>
      <c r="AM40" s="30">
        <f t="shared" si="25"/>
        <v>1466.7676591480379</v>
      </c>
      <c r="AN40" s="12">
        <f t="shared" si="26"/>
        <v>0.53948685795603901</v>
      </c>
      <c r="AO40">
        <f t="shared" si="27"/>
        <v>1342</v>
      </c>
      <c r="AX40" s="164" t="s">
        <v>208</v>
      </c>
      <c r="AY40" s="108">
        <v>1342</v>
      </c>
    </row>
    <row r="41" spans="1:57" x14ac:dyDescent="0.3">
      <c r="A41" s="37" t="s">
        <v>209</v>
      </c>
      <c r="B41" s="37" t="s">
        <v>703</v>
      </c>
      <c r="C41" s="2"/>
      <c r="D41" s="2"/>
      <c r="E41" s="1">
        <f>VLOOKUP(B41,Площадь!A:B,2,0)</f>
        <v>33.799999999999997</v>
      </c>
      <c r="F41">
        <f t="shared" si="0"/>
        <v>120</v>
      </c>
      <c r="G41" s="1">
        <v>31</v>
      </c>
      <c r="H41" s="1">
        <v>28</v>
      </c>
      <c r="I41" s="1">
        <v>31</v>
      </c>
      <c r="J41" s="1">
        <v>30</v>
      </c>
      <c r="L41" s="112"/>
      <c r="N41" s="16">
        <f t="shared" si="1"/>
        <v>33.799999999999997</v>
      </c>
      <c r="O41" s="16">
        <f t="shared" si="2"/>
        <v>33.799999999999997</v>
      </c>
      <c r="P41" s="16">
        <f t="shared" si="3"/>
        <v>33.799999999999997</v>
      </c>
      <c r="Q41" s="16">
        <f t="shared" si="4"/>
        <v>33.799999999999997</v>
      </c>
      <c r="R41" s="120"/>
      <c r="S41" s="159" t="str">
        <f>VLOOKUP(B41,Объем!A:D,4,0)</f>
        <v>6,941</v>
      </c>
      <c r="T41" s="159">
        <f>VLOOKUP(B41,Объем!A:E,5,0)</f>
        <v>6.9409999999999998</v>
      </c>
      <c r="U41" s="11">
        <f t="shared" si="5"/>
        <v>0</v>
      </c>
      <c r="V41" s="95">
        <f t="shared" si="82"/>
        <v>0</v>
      </c>
      <c r="W41" s="95">
        <f t="shared" si="83"/>
        <v>0</v>
      </c>
      <c r="X41" s="95">
        <f t="shared" si="84"/>
        <v>0</v>
      </c>
      <c r="Y41" s="95">
        <f t="shared" si="85"/>
        <v>0</v>
      </c>
      <c r="Z41" s="12">
        <f t="shared" si="9"/>
        <v>0.24743293335793137</v>
      </c>
      <c r="AA41" s="12">
        <f t="shared" si="10"/>
        <v>0.20743711495359474</v>
      </c>
      <c r="AB41" s="12">
        <f t="shared" si="16"/>
        <v>8.6217660855064854E-2</v>
      </c>
      <c r="AD41" s="12">
        <f t="shared" si="17"/>
        <v>0.24743293335793137</v>
      </c>
      <c r="AE41" s="12">
        <f t="shared" si="18"/>
        <v>0.20743711495359474</v>
      </c>
      <c r="AF41" s="12">
        <f t="shared" si="19"/>
        <v>8.6217660855064854E-2</v>
      </c>
      <c r="AG41" s="12">
        <f t="shared" si="20"/>
        <v>0</v>
      </c>
      <c r="AH41" s="30">
        <f t="shared" si="21"/>
        <v>672.72560787221107</v>
      </c>
      <c r="AI41" s="30">
        <f t="shared" si="22"/>
        <v>563.98417687813253</v>
      </c>
      <c r="AJ41" s="30">
        <f t="shared" si="23"/>
        <v>234.41030068596743</v>
      </c>
      <c r="AK41" s="30">
        <f t="shared" si="24"/>
        <v>0</v>
      </c>
      <c r="AM41" s="30">
        <f t="shared" si="25"/>
        <v>1471.1200854363112</v>
      </c>
      <c r="AN41" s="12">
        <f t="shared" si="26"/>
        <v>0.54108770916659099</v>
      </c>
      <c r="AO41">
        <f t="shared" si="27"/>
        <v>1346.36</v>
      </c>
      <c r="AX41" s="164" t="s">
        <v>209</v>
      </c>
      <c r="AY41" s="108">
        <v>1346.36</v>
      </c>
    </row>
    <row r="42" spans="1:57" x14ac:dyDescent="0.3">
      <c r="A42" s="37" t="s">
        <v>210</v>
      </c>
      <c r="B42" s="37" t="s">
        <v>704</v>
      </c>
      <c r="C42" s="2"/>
      <c r="D42" s="2"/>
      <c r="E42" s="1">
        <f>VLOOKUP(B42,Площадь!A:B,2,0)</f>
        <v>34.1</v>
      </c>
      <c r="F42">
        <f t="shared" si="0"/>
        <v>120</v>
      </c>
      <c r="G42" s="1">
        <v>31</v>
      </c>
      <c r="H42" s="1">
        <v>28</v>
      </c>
      <c r="I42" s="1">
        <v>31</v>
      </c>
      <c r="J42" s="1">
        <v>30</v>
      </c>
      <c r="L42" s="112"/>
      <c r="N42" s="16">
        <f t="shared" si="1"/>
        <v>34.1</v>
      </c>
      <c r="O42" s="16">
        <f t="shared" si="2"/>
        <v>34.1</v>
      </c>
      <c r="P42" s="16">
        <f t="shared" si="3"/>
        <v>34.1</v>
      </c>
      <c r="Q42" s="16">
        <f t="shared" si="4"/>
        <v>34.1</v>
      </c>
      <c r="R42" s="120"/>
      <c r="S42" s="159">
        <f>VLOOKUP(B42,Объем!A:D,4,0)</f>
        <v>9.0914700301124238</v>
      </c>
      <c r="T42" s="159" t="str">
        <f>VLOOKUP(B42,Объем!A:E,5,0)</f>
        <v>нет</v>
      </c>
      <c r="U42" s="11" t="e">
        <f t="shared" si="5"/>
        <v>#VALUE!</v>
      </c>
      <c r="V42" s="95">
        <f>$V$631*$E42*G42</f>
        <v>0.34229305743765731</v>
      </c>
      <c r="W42" s="95">
        <f t="shared" ref="W42" si="86">$V$631*$E42*H42</f>
        <v>0.3091679228469163</v>
      </c>
      <c r="X42" s="95">
        <f t="shared" ref="X42" si="87">$V$631*$E42*I42</f>
        <v>0.34229305743765731</v>
      </c>
      <c r="Y42" s="95">
        <f t="shared" ref="Y42" si="88">$V$631*$E42*J42</f>
        <v>0.33125134590741029</v>
      </c>
      <c r="Z42" s="12">
        <f t="shared" si="9"/>
        <v>0.24962908365400771</v>
      </c>
      <c r="AA42" s="12">
        <f t="shared" si="10"/>
        <v>0.20927827277862665</v>
      </c>
      <c r="AB42" s="12">
        <f t="shared" si="16"/>
        <v>8.6982906365612775E-2</v>
      </c>
      <c r="AD42" s="12">
        <f t="shared" si="17"/>
        <v>0.59192214109166508</v>
      </c>
      <c r="AE42" s="12">
        <f t="shared" si="18"/>
        <v>0.51844619562554295</v>
      </c>
      <c r="AF42" s="12">
        <f t="shared" si="19"/>
        <v>0.4292759638032701</v>
      </c>
      <c r="AG42" s="12">
        <f t="shared" si="20"/>
        <v>0.33125134590741029</v>
      </c>
      <c r="AH42" s="30">
        <f t="shared" si="21"/>
        <v>1609.3297556428408</v>
      </c>
      <c r="AI42" s="30">
        <f t="shared" si="22"/>
        <v>1409.5618855906387</v>
      </c>
      <c r="AJ42" s="30">
        <f t="shared" si="23"/>
        <v>1167.124075907607</v>
      </c>
      <c r="AK42" s="30">
        <f t="shared" si="24"/>
        <v>900.61278427998525</v>
      </c>
      <c r="AM42" s="30">
        <f t="shared" si="25"/>
        <v>5086.6285014210716</v>
      </c>
      <c r="AN42" s="12">
        <f t="shared" si="26"/>
        <v>0.54589026279824715</v>
      </c>
      <c r="AO42">
        <f t="shared" si="27"/>
        <v>3548.6</v>
      </c>
      <c r="AX42" s="164" t="s">
        <v>210</v>
      </c>
      <c r="AY42" s="108">
        <v>3548.6</v>
      </c>
    </row>
    <row r="43" spans="1:57" x14ac:dyDescent="0.3">
      <c r="A43" s="37" t="s">
        <v>211</v>
      </c>
      <c r="B43" s="37" t="s">
        <v>705</v>
      </c>
      <c r="C43" s="2"/>
      <c r="D43" s="2"/>
      <c r="E43" s="1">
        <f>VLOOKUP(B43,Площадь!A:B,2,0)</f>
        <v>34</v>
      </c>
      <c r="F43">
        <f t="shared" si="0"/>
        <v>120</v>
      </c>
      <c r="G43" s="1">
        <v>31</v>
      </c>
      <c r="H43" s="1">
        <v>28</v>
      </c>
      <c r="I43" s="1">
        <v>31</v>
      </c>
      <c r="J43" s="1">
        <v>30</v>
      </c>
      <c r="L43" s="112"/>
      <c r="N43" s="16">
        <f t="shared" si="1"/>
        <v>34</v>
      </c>
      <c r="O43" s="16">
        <f t="shared" si="2"/>
        <v>34</v>
      </c>
      <c r="P43" s="16">
        <f t="shared" si="3"/>
        <v>34</v>
      </c>
      <c r="Q43" s="16">
        <f t="shared" si="4"/>
        <v>34</v>
      </c>
      <c r="R43" s="120"/>
      <c r="S43" s="159" t="str">
        <f>VLOOKUP(B43,Объем!A:D,4,0)</f>
        <v>6,435</v>
      </c>
      <c r="T43" s="159">
        <f>VLOOKUP(B43,Объем!A:E,5,0)</f>
        <v>7.2560000000000002</v>
      </c>
      <c r="U43" s="11">
        <f t="shared" si="5"/>
        <v>0.82100000000000062</v>
      </c>
      <c r="V43" s="95">
        <f>$U43*V$627/G$1*G43</f>
        <v>0.26575359169984908</v>
      </c>
      <c r="W43" s="95">
        <f t="shared" ref="W43" si="89">$U43*W$627/H$1*H43</f>
        <v>0.23930139452900889</v>
      </c>
      <c r="X43" s="95">
        <f t="shared" ref="X43" si="90">$U43*X$627/I$1*I43</f>
        <v>0.18946018119735392</v>
      </c>
      <c r="Y43" s="95">
        <f t="shared" ref="Y43" si="91">$U43*Y$627/J$1*J43</f>
        <v>0.12648483257378879</v>
      </c>
      <c r="Z43" s="12">
        <f t="shared" si="9"/>
        <v>0.24889703355531562</v>
      </c>
      <c r="AA43" s="12">
        <f t="shared" si="10"/>
        <v>0.20866455350361601</v>
      </c>
      <c r="AB43" s="12">
        <f t="shared" si="16"/>
        <v>8.6727824528763472E-2</v>
      </c>
      <c r="AD43" s="12">
        <f t="shared" si="17"/>
        <v>0.5146506252551647</v>
      </c>
      <c r="AE43" s="12">
        <f t="shared" si="18"/>
        <v>0.44796594803262491</v>
      </c>
      <c r="AF43" s="12">
        <f t="shared" si="19"/>
        <v>0.2761880057261174</v>
      </c>
      <c r="AG43" s="12">
        <f t="shared" si="20"/>
        <v>0.12648483257378879</v>
      </c>
      <c r="AH43" s="30">
        <f t="shared" si="21"/>
        <v>1399.2424129562469</v>
      </c>
      <c r="AI43" s="30">
        <f t="shared" si="22"/>
        <v>1217.9387788300612</v>
      </c>
      <c r="AJ43" s="30">
        <f t="shared" si="23"/>
        <v>750.90547372828257</v>
      </c>
      <c r="AK43" s="30">
        <f t="shared" si="24"/>
        <v>343.88949249826845</v>
      </c>
      <c r="AM43" s="30">
        <f t="shared" si="25"/>
        <v>3711.9761580128588</v>
      </c>
      <c r="AN43" s="12">
        <f t="shared" si="26"/>
        <v>0.54428941158769506</v>
      </c>
      <c r="AO43">
        <f t="shared" si="27"/>
        <v>2561.12</v>
      </c>
      <c r="AX43" s="164" t="s">
        <v>211</v>
      </c>
      <c r="AY43" s="108">
        <v>2561.12</v>
      </c>
    </row>
    <row r="44" spans="1:57" x14ac:dyDescent="0.3">
      <c r="A44" s="37" t="s">
        <v>212</v>
      </c>
      <c r="B44" s="37" t="s">
        <v>706</v>
      </c>
      <c r="C44" s="2"/>
      <c r="D44" s="2"/>
      <c r="E44" s="1">
        <f>VLOOKUP(B44,Площадь!A:B,2,0)</f>
        <v>28.4</v>
      </c>
      <c r="F44">
        <f t="shared" si="0"/>
        <v>120</v>
      </c>
      <c r="G44" s="1">
        <v>31</v>
      </c>
      <c r="H44" s="1">
        <v>28</v>
      </c>
      <c r="I44" s="1">
        <v>31</v>
      </c>
      <c r="J44" s="1">
        <v>30</v>
      </c>
      <c r="L44" s="112"/>
      <c r="N44" s="16">
        <f t="shared" si="1"/>
        <v>28.4</v>
      </c>
      <c r="O44" s="16">
        <f t="shared" si="2"/>
        <v>28.4</v>
      </c>
      <c r="P44" s="16">
        <f t="shared" si="3"/>
        <v>28.4</v>
      </c>
      <c r="Q44" s="16">
        <f t="shared" si="4"/>
        <v>28.4</v>
      </c>
      <c r="R44" s="120"/>
      <c r="S44" s="159">
        <f>VLOOKUP(B44,Объем!A:D,4,0)</f>
        <v>11.002521055044767</v>
      </c>
      <c r="T44" s="159" t="str">
        <f>VLOOKUP(B44,Объем!A:E,5,0)</f>
        <v>нет</v>
      </c>
      <c r="U44" s="11" t="e">
        <f t="shared" si="5"/>
        <v>#VALUE!</v>
      </c>
      <c r="V44" s="95">
        <f t="shared" ref="V44:V46" si="92">$V$631*$E44*G44</f>
        <v>0.28507691587183187</v>
      </c>
      <c r="W44" s="95">
        <f t="shared" ref="W44:W46" si="93">$V$631*$E44*H44</f>
        <v>0.25748882723907396</v>
      </c>
      <c r="X44" s="95">
        <f t="shared" ref="X44:X46" si="94">$V$631*$E44*I44</f>
        <v>0.28507691587183187</v>
      </c>
      <c r="Y44" s="95">
        <f t="shared" ref="Y44:Y46" si="95">$V$631*$E44*J44</f>
        <v>0.27588088632757923</v>
      </c>
      <c r="Z44" s="12">
        <f t="shared" si="9"/>
        <v>0.20790222802855773</v>
      </c>
      <c r="AA44" s="12">
        <f t="shared" si="10"/>
        <v>0.17429627410302043</v>
      </c>
      <c r="AB44" s="12">
        <f t="shared" si="16"/>
        <v>7.2443241665202426E-2</v>
      </c>
      <c r="AD44" s="12">
        <f t="shared" si="17"/>
        <v>0.4929791439003896</v>
      </c>
      <c r="AE44" s="12">
        <f t="shared" si="18"/>
        <v>0.43178510134209436</v>
      </c>
      <c r="AF44" s="12">
        <f t="shared" si="19"/>
        <v>0.35752015753703431</v>
      </c>
      <c r="AG44" s="12">
        <f t="shared" si="20"/>
        <v>0.27588088632757923</v>
      </c>
      <c r="AH44" s="30">
        <f t="shared" si="21"/>
        <v>1340.3215560192573</v>
      </c>
      <c r="AI44" s="30">
        <f t="shared" si="22"/>
        <v>1173.9459692309131</v>
      </c>
      <c r="AJ44" s="30">
        <f t="shared" si="23"/>
        <v>972.03295471483966</v>
      </c>
      <c r="AK44" s="30">
        <f t="shared" si="24"/>
        <v>750.07047136514905</v>
      </c>
      <c r="AM44" s="30">
        <f t="shared" si="25"/>
        <v>4236.3709513301592</v>
      </c>
      <c r="AN44" s="12">
        <f t="shared" si="26"/>
        <v>0.45464174379678057</v>
      </c>
      <c r="AO44">
        <f t="shared" si="27"/>
        <v>5984.68</v>
      </c>
      <c r="AX44" s="164" t="s">
        <v>212</v>
      </c>
      <c r="AY44" s="108">
        <v>5984.68</v>
      </c>
    </row>
    <row r="45" spans="1:57" x14ac:dyDescent="0.3">
      <c r="A45" s="37" t="s">
        <v>213</v>
      </c>
      <c r="B45" s="37" t="s">
        <v>707</v>
      </c>
      <c r="C45" s="2"/>
      <c r="D45" s="2"/>
      <c r="E45" s="1">
        <f>VLOOKUP(B45,Площадь!A:B,2,0)</f>
        <v>51.5</v>
      </c>
      <c r="F45">
        <f t="shared" si="0"/>
        <v>120</v>
      </c>
      <c r="G45" s="1">
        <v>31</v>
      </c>
      <c r="H45" s="1">
        <v>28</v>
      </c>
      <c r="I45" s="1">
        <v>31</v>
      </c>
      <c r="J45" s="1">
        <v>30</v>
      </c>
      <c r="L45" s="112"/>
      <c r="N45" s="16">
        <f t="shared" si="1"/>
        <v>51.5</v>
      </c>
      <c r="O45" s="16">
        <f t="shared" si="2"/>
        <v>51.5</v>
      </c>
      <c r="P45" s="16">
        <f t="shared" si="3"/>
        <v>51.5</v>
      </c>
      <c r="Q45" s="16">
        <f t="shared" si="4"/>
        <v>51.5</v>
      </c>
      <c r="R45" s="120"/>
      <c r="S45" s="159">
        <f>VLOOKUP(B45,Объем!A:D,4,0)</f>
        <v>22.70332515263399</v>
      </c>
      <c r="T45" s="159" t="str">
        <f>VLOOKUP(B45,Объем!A:E,5,0)</f>
        <v>нет</v>
      </c>
      <c r="U45" s="11" t="e">
        <f t="shared" si="5"/>
        <v>#VALUE!</v>
      </c>
      <c r="V45" s="95">
        <f t="shared" si="92"/>
        <v>0.51695285800701907</v>
      </c>
      <c r="W45" s="95">
        <f t="shared" si="93"/>
        <v>0.46692516207085599</v>
      </c>
      <c r="X45" s="95">
        <f t="shared" si="94"/>
        <v>0.51695285800701907</v>
      </c>
      <c r="Y45" s="95">
        <f t="shared" si="95"/>
        <v>0.50027695936163141</v>
      </c>
      <c r="Z45" s="12">
        <f t="shared" si="9"/>
        <v>0.37700580082643392</v>
      </c>
      <c r="AA45" s="12">
        <f t="shared" si="10"/>
        <v>0.31606542663047721</v>
      </c>
      <c r="AB45" s="12">
        <f t="shared" si="16"/>
        <v>0.13136714597739171</v>
      </c>
      <c r="AD45" s="12">
        <f t="shared" si="17"/>
        <v>0.89395865883345293</v>
      </c>
      <c r="AE45" s="12">
        <f t="shared" si="18"/>
        <v>0.7829905887013332</v>
      </c>
      <c r="AF45" s="12">
        <f t="shared" si="19"/>
        <v>0.64832000398441081</v>
      </c>
      <c r="AG45" s="12">
        <f t="shared" si="20"/>
        <v>0.50027695936163141</v>
      </c>
      <c r="AH45" s="30">
        <f t="shared" si="21"/>
        <v>2430.5126808095688</v>
      </c>
      <c r="AI45" s="30">
        <f t="shared" si="22"/>
        <v>2128.8104723729589</v>
      </c>
      <c r="AJ45" s="30">
        <f t="shared" si="23"/>
        <v>1762.6653932328959</v>
      </c>
      <c r="AK45" s="30">
        <f t="shared" si="24"/>
        <v>1360.1630026515909</v>
      </c>
      <c r="AM45" s="30">
        <f t="shared" si="25"/>
        <v>7682.1515490670135</v>
      </c>
      <c r="AN45" s="12">
        <f t="shared" si="26"/>
        <v>0.82443837343430282</v>
      </c>
      <c r="AO45">
        <f t="shared" si="27"/>
        <v>6859.04</v>
      </c>
      <c r="AX45" s="164" t="s">
        <v>213</v>
      </c>
      <c r="AY45" s="108">
        <v>6859.04</v>
      </c>
    </row>
    <row r="46" spans="1:57" x14ac:dyDescent="0.3">
      <c r="A46" s="37" t="s">
        <v>214</v>
      </c>
      <c r="B46" s="37" t="s">
        <v>708</v>
      </c>
      <c r="C46" s="2"/>
      <c r="D46" s="2"/>
      <c r="E46" s="1">
        <f>VLOOKUP(B46,Площадь!A:B,2,0)</f>
        <v>70.900000000000006</v>
      </c>
      <c r="F46">
        <f t="shared" si="0"/>
        <v>120</v>
      </c>
      <c r="G46" s="1">
        <v>31</v>
      </c>
      <c r="H46" s="1">
        <v>28</v>
      </c>
      <c r="I46" s="1">
        <v>31</v>
      </c>
      <c r="J46" s="1">
        <v>30</v>
      </c>
      <c r="L46" s="112"/>
      <c r="N46" s="16">
        <f t="shared" si="1"/>
        <v>70.900000000000006</v>
      </c>
      <c r="O46" s="16">
        <f t="shared" si="2"/>
        <v>70.900000000000006</v>
      </c>
      <c r="P46" s="16">
        <f t="shared" si="3"/>
        <v>70.900000000000006</v>
      </c>
      <c r="Q46" s="16">
        <f t="shared" si="4"/>
        <v>70.900000000000006</v>
      </c>
      <c r="R46" s="120"/>
      <c r="S46" s="159" t="str">
        <f>VLOOKUP(B46,Объем!A:D,4,0)</f>
        <v>нет</v>
      </c>
      <c r="T46" s="159" t="str">
        <f>VLOOKUP(B46,Объем!A:E,5,0)</f>
        <v>нет</v>
      </c>
      <c r="U46" s="11" t="e">
        <f t="shared" si="5"/>
        <v>#VALUE!</v>
      </c>
      <c r="V46" s="95">
        <f t="shared" si="92"/>
        <v>0.7116884977222846</v>
      </c>
      <c r="W46" s="95">
        <f t="shared" si="93"/>
        <v>0.64281541729754732</v>
      </c>
      <c r="X46" s="95">
        <f t="shared" si="94"/>
        <v>0.7116884977222846</v>
      </c>
      <c r="Y46" s="95">
        <f t="shared" si="95"/>
        <v>0.68873080424737221</v>
      </c>
      <c r="Z46" s="12">
        <f t="shared" si="9"/>
        <v>0.51902351997270224</v>
      </c>
      <c r="AA46" s="12">
        <f t="shared" si="10"/>
        <v>0.43512696598254047</v>
      </c>
      <c r="AB46" s="12">
        <f t="shared" si="16"/>
        <v>0.18085302232615677</v>
      </c>
      <c r="AD46" s="12">
        <f t="shared" si="17"/>
        <v>1.2307120176949868</v>
      </c>
      <c r="AE46" s="12">
        <f t="shared" si="18"/>
        <v>1.0779423832800878</v>
      </c>
      <c r="AF46" s="12">
        <f t="shared" si="19"/>
        <v>0.89254152004844134</v>
      </c>
      <c r="AG46" s="12">
        <f t="shared" si="20"/>
        <v>0.68873080424737221</v>
      </c>
      <c r="AH46" s="30">
        <f t="shared" si="21"/>
        <v>3346.0844479494845</v>
      </c>
      <c r="AI46" s="30">
        <f t="shared" si="22"/>
        <v>2930.7313105095686</v>
      </c>
      <c r="AJ46" s="30">
        <f t="shared" si="23"/>
        <v>2426.6597355381036</v>
      </c>
      <c r="AK46" s="30">
        <f t="shared" si="24"/>
        <v>1872.5350852038407</v>
      </c>
      <c r="AM46" s="30">
        <f t="shared" si="25"/>
        <v>10576.010579200998</v>
      </c>
      <c r="AN46" s="12">
        <f t="shared" si="26"/>
        <v>1.1350035082813996</v>
      </c>
      <c r="AO46">
        <f t="shared" si="27"/>
        <v>7378.88</v>
      </c>
      <c r="AX46" s="164" t="s">
        <v>214</v>
      </c>
      <c r="AY46" s="108">
        <v>7378.88</v>
      </c>
    </row>
    <row r="47" spans="1:57" x14ac:dyDescent="0.3">
      <c r="A47" s="37" t="s">
        <v>215</v>
      </c>
      <c r="B47" s="37" t="s">
        <v>709</v>
      </c>
      <c r="C47" s="2"/>
      <c r="D47" s="2"/>
      <c r="E47" s="1">
        <f>VLOOKUP(B47,Площадь!A:B,2,0)</f>
        <v>50.9</v>
      </c>
      <c r="F47">
        <f t="shared" si="0"/>
        <v>120</v>
      </c>
      <c r="G47" s="1">
        <v>31</v>
      </c>
      <c r="H47" s="1">
        <v>28</v>
      </c>
      <c r="I47" s="1">
        <v>31</v>
      </c>
      <c r="J47" s="1">
        <v>30</v>
      </c>
      <c r="L47" s="112"/>
      <c r="N47" s="16">
        <f t="shared" si="1"/>
        <v>50.9</v>
      </c>
      <c r="O47" s="16">
        <f t="shared" si="2"/>
        <v>50.9</v>
      </c>
      <c r="P47" s="16">
        <f t="shared" si="3"/>
        <v>50.9</v>
      </c>
      <c r="Q47" s="16">
        <f t="shared" si="4"/>
        <v>50.9</v>
      </c>
      <c r="R47" s="120"/>
      <c r="S47" s="159" t="str">
        <f>VLOOKUP(B47,Объем!A:D,4,0)</f>
        <v>4,703</v>
      </c>
      <c r="T47" s="159">
        <f>VLOOKUP(B47,Объем!A:E,5,0)</f>
        <v>7.1189999999999998</v>
      </c>
      <c r="U47" s="11">
        <f t="shared" si="5"/>
        <v>2.4159999999999995</v>
      </c>
      <c r="V47" s="95">
        <f>$U47*V$627/G$1*G47</f>
        <v>0.78204711028847118</v>
      </c>
      <c r="W47" s="95">
        <f t="shared" ref="W47" si="96">$U47*W$627/H$1*H47</f>
        <v>0.70420483457014005</v>
      </c>
      <c r="X47" s="95">
        <f t="shared" ref="X47" si="97">$U47*X$627/I$1*I47</f>
        <v>0.55753446744556223</v>
      </c>
      <c r="Y47" s="95">
        <f t="shared" ref="Y47" si="98">$U47*Y$627/J$1*J47</f>
        <v>0.3722135876958263</v>
      </c>
      <c r="Z47" s="12">
        <f t="shared" si="9"/>
        <v>0.3726135002342813</v>
      </c>
      <c r="AA47" s="12">
        <f t="shared" si="10"/>
        <v>0.31238311098041338</v>
      </c>
      <c r="AB47" s="12">
        <f t="shared" si="16"/>
        <v>0.1298366549562959</v>
      </c>
      <c r="AD47" s="12">
        <f t="shared" si="17"/>
        <v>1.1546606105227526</v>
      </c>
      <c r="AE47" s="12">
        <f t="shared" si="18"/>
        <v>1.0165879455505533</v>
      </c>
      <c r="AF47" s="12">
        <f t="shared" si="19"/>
        <v>0.68737112240185816</v>
      </c>
      <c r="AG47" s="12">
        <f t="shared" si="20"/>
        <v>0.3722135876958263</v>
      </c>
      <c r="AH47" s="30">
        <f t="shared" si="21"/>
        <v>3139.3143611014702</v>
      </c>
      <c r="AI47" s="30">
        <f t="shared" si="22"/>
        <v>2763.9196381217557</v>
      </c>
      <c r="AJ47" s="30">
        <f t="shared" si="23"/>
        <v>1868.8383550086201</v>
      </c>
      <c r="AK47" s="30">
        <f t="shared" si="24"/>
        <v>1011.9817464991665</v>
      </c>
      <c r="AM47" s="30">
        <f t="shared" si="25"/>
        <v>8784.054100731013</v>
      </c>
      <c r="AN47" s="12">
        <f t="shared" si="26"/>
        <v>0.81483326617099061</v>
      </c>
      <c r="AO47">
        <f t="shared" si="27"/>
        <v>5328.88</v>
      </c>
      <c r="AX47" s="164" t="s">
        <v>215</v>
      </c>
      <c r="AY47" s="108">
        <v>5328.88</v>
      </c>
    </row>
    <row r="48" spans="1:57" x14ac:dyDescent="0.3">
      <c r="A48" s="37" t="s">
        <v>216</v>
      </c>
      <c r="B48" s="37" t="s">
        <v>710</v>
      </c>
      <c r="C48" s="2"/>
      <c r="D48" s="2"/>
      <c r="E48" s="1">
        <f>VLOOKUP(B48,Площадь!A:B,2,0)</f>
        <v>49.9</v>
      </c>
      <c r="F48">
        <f t="shared" si="0"/>
        <v>120</v>
      </c>
      <c r="G48" s="1">
        <v>31</v>
      </c>
      <c r="H48" s="1">
        <v>28</v>
      </c>
      <c r="I48" s="1">
        <v>31</v>
      </c>
      <c r="J48" s="1">
        <v>30</v>
      </c>
      <c r="L48" s="112"/>
      <c r="N48" s="16">
        <f t="shared" si="1"/>
        <v>49.9</v>
      </c>
      <c r="O48" s="16">
        <f t="shared" si="2"/>
        <v>49.9</v>
      </c>
      <c r="P48" s="16">
        <f t="shared" si="3"/>
        <v>49.9</v>
      </c>
      <c r="Q48" s="16">
        <f t="shared" si="4"/>
        <v>49.9</v>
      </c>
      <c r="R48" s="120"/>
      <c r="S48" s="159" t="str">
        <f>VLOOKUP(B48,Объем!A:D,4,0)</f>
        <v>17,745</v>
      </c>
      <c r="T48" s="159" t="str">
        <f>VLOOKUP(B48,Объем!A:E,5,0)</f>
        <v>нет</v>
      </c>
      <c r="U48" s="11" t="e">
        <f t="shared" si="5"/>
        <v>#VALUE!</v>
      </c>
      <c r="V48" s="95">
        <f>$V$631*$E48*G48</f>
        <v>0.50089218669029623</v>
      </c>
      <c r="W48" s="95">
        <f t="shared" ref="W48" si="99">$V$631*$E48*H48</f>
        <v>0.45241874926865461</v>
      </c>
      <c r="X48" s="95">
        <f t="shared" ref="X48" si="100">$V$631*$E48*I48</f>
        <v>0.50089218669029623</v>
      </c>
      <c r="Y48" s="95">
        <f t="shared" ref="Y48" si="101">$V$631*$E48*J48</f>
        <v>0.48473437421641569</v>
      </c>
      <c r="Z48" s="12">
        <f t="shared" si="9"/>
        <v>0.36529299924736025</v>
      </c>
      <c r="AA48" s="12">
        <f t="shared" si="10"/>
        <v>0.306245918230307</v>
      </c>
      <c r="AB48" s="12">
        <f t="shared" si="16"/>
        <v>0.12728583658780285</v>
      </c>
      <c r="AD48" s="12">
        <f t="shared" si="17"/>
        <v>0.86618518593765648</v>
      </c>
      <c r="AE48" s="12">
        <f t="shared" si="18"/>
        <v>0.75866466749896166</v>
      </c>
      <c r="AF48" s="12">
        <f t="shared" si="19"/>
        <v>0.62817802327809913</v>
      </c>
      <c r="AG48" s="12">
        <f t="shared" si="20"/>
        <v>0.48473437421641569</v>
      </c>
      <c r="AH48" s="30">
        <f t="shared" si="21"/>
        <v>2355.0016072310195</v>
      </c>
      <c r="AI48" s="30">
        <f t="shared" si="22"/>
        <v>2062.672671289527</v>
      </c>
      <c r="AJ48" s="30">
        <f t="shared" si="23"/>
        <v>1707.9029732489616</v>
      </c>
      <c r="AK48" s="30">
        <f t="shared" si="24"/>
        <v>1317.9055113070754</v>
      </c>
      <c r="AM48" s="30">
        <f t="shared" si="25"/>
        <v>7443.4827630765831</v>
      </c>
      <c r="AN48" s="12">
        <f t="shared" si="26"/>
        <v>0.79882475406547004</v>
      </c>
      <c r="AO48">
        <f t="shared" si="27"/>
        <v>4864.5200000000004</v>
      </c>
      <c r="AX48" s="164" t="s">
        <v>216</v>
      </c>
      <c r="AY48" s="108">
        <v>4864.5200000000004</v>
      </c>
    </row>
    <row r="49" spans="1:57" x14ac:dyDescent="0.3">
      <c r="A49" s="37" t="s">
        <v>217</v>
      </c>
      <c r="B49" s="37" t="s">
        <v>9</v>
      </c>
      <c r="C49" s="2"/>
      <c r="D49" s="2"/>
      <c r="E49" s="1">
        <f>VLOOKUP(B49,Площадь!A:B,2,0)</f>
        <v>38.5</v>
      </c>
      <c r="F49">
        <f t="shared" si="0"/>
        <v>120</v>
      </c>
      <c r="G49" s="1">
        <v>31</v>
      </c>
      <c r="H49" s="1">
        <v>28</v>
      </c>
      <c r="I49" s="1">
        <v>31</v>
      </c>
      <c r="J49" s="1">
        <v>30</v>
      </c>
      <c r="L49" s="112"/>
      <c r="N49" s="16">
        <f t="shared" si="1"/>
        <v>38.5</v>
      </c>
      <c r="O49" s="16">
        <f t="shared" si="2"/>
        <v>38.5</v>
      </c>
      <c r="P49" s="16">
        <f t="shared" si="3"/>
        <v>38.5</v>
      </c>
      <c r="Q49" s="16">
        <f t="shared" si="4"/>
        <v>38.5</v>
      </c>
      <c r="R49" s="120"/>
      <c r="S49" s="159" t="str">
        <f>VLOOKUP(B49,Объем!A:D,4,0)</f>
        <v>18,32</v>
      </c>
      <c r="T49" s="159">
        <f>VLOOKUP(B49,Объем!A:E,5,0)</f>
        <v>19.899999999999999</v>
      </c>
      <c r="U49" s="11">
        <f t="shared" si="5"/>
        <v>1.5799999999999983</v>
      </c>
      <c r="V49" s="95">
        <f t="shared" ref="V49:V52" si="102">$U49*V$627/G$1*G49</f>
        <v>0.5114380936489169</v>
      </c>
      <c r="W49" s="95">
        <f t="shared" ref="W49:W52" si="103">$U49*W$627/H$1*H49</f>
        <v>0.46053130737616738</v>
      </c>
      <c r="X49" s="95">
        <f t="shared" ref="X49:X52" si="104">$U49*X$627/I$1*I49</f>
        <v>0.36461277258443192</v>
      </c>
      <c r="Y49" s="95">
        <f t="shared" ref="Y49:Y52" si="105">$U49*Y$627/J$1*J49</f>
        <v>0.24341782639048221</v>
      </c>
      <c r="Z49" s="12">
        <f t="shared" si="9"/>
        <v>0.2818392879964603</v>
      </c>
      <c r="AA49" s="12">
        <f t="shared" si="10"/>
        <v>0.23628192087909461</v>
      </c>
      <c r="AB49" s="12">
        <f t="shared" si="16"/>
        <v>9.8206507186982164E-2</v>
      </c>
      <c r="AD49" s="12">
        <f t="shared" si="17"/>
        <v>0.7932773816453772</v>
      </c>
      <c r="AE49" s="12">
        <f t="shared" si="18"/>
        <v>0.69681322825526193</v>
      </c>
      <c r="AF49" s="12">
        <f t="shared" si="19"/>
        <v>0.46281927977141407</v>
      </c>
      <c r="AG49" s="12">
        <f t="shared" si="20"/>
        <v>0.24341782639048221</v>
      </c>
      <c r="AH49" s="30">
        <f t="shared" si="21"/>
        <v>2156.7784107650846</v>
      </c>
      <c r="AI49" s="30">
        <f t="shared" si="22"/>
        <v>1894.5097412449713</v>
      </c>
      <c r="AJ49" s="30">
        <f t="shared" si="23"/>
        <v>1258.3223142281161</v>
      </c>
      <c r="AK49" s="30">
        <f t="shared" si="24"/>
        <v>661.80925474697085</v>
      </c>
      <c r="AM49" s="30">
        <f t="shared" si="25"/>
        <v>5971.4197209851427</v>
      </c>
      <c r="AN49" s="12">
        <f t="shared" si="26"/>
        <v>0.61632771606253711</v>
      </c>
      <c r="AO49">
        <f t="shared" si="27"/>
        <v>3432.24</v>
      </c>
      <c r="AX49" s="164" t="s">
        <v>217</v>
      </c>
      <c r="AY49" s="108">
        <v>3432.24</v>
      </c>
    </row>
    <row r="50" spans="1:57" x14ac:dyDescent="0.3">
      <c r="A50" s="37" t="s">
        <v>218</v>
      </c>
      <c r="B50" s="37" t="s">
        <v>711</v>
      </c>
      <c r="C50" s="2"/>
      <c r="D50" s="2"/>
      <c r="E50" s="1">
        <f>VLOOKUP(B50,Площадь!A:B,2,0)</f>
        <v>68.099999999999994</v>
      </c>
      <c r="F50">
        <f t="shared" si="0"/>
        <v>120</v>
      </c>
      <c r="G50" s="1">
        <v>31</v>
      </c>
      <c r="H50" s="1">
        <v>28</v>
      </c>
      <c r="I50" s="1">
        <v>31</v>
      </c>
      <c r="J50" s="1">
        <v>30</v>
      </c>
      <c r="L50" s="112"/>
      <c r="N50" s="16">
        <f t="shared" si="1"/>
        <v>68.099999999999994</v>
      </c>
      <c r="O50" s="16">
        <f t="shared" si="2"/>
        <v>68.099999999999994</v>
      </c>
      <c r="P50" s="16">
        <f t="shared" si="3"/>
        <v>68.099999999999994</v>
      </c>
      <c r="Q50" s="16">
        <f t="shared" si="4"/>
        <v>68.099999999999994</v>
      </c>
      <c r="R50" s="120"/>
      <c r="S50" s="159" t="str">
        <f>VLOOKUP(B50,Объем!A:D,4,0)</f>
        <v>23,288</v>
      </c>
      <c r="T50" s="159">
        <f>VLOOKUP(B50,Объем!A:E,5,0)</f>
        <v>28.114000000000001</v>
      </c>
      <c r="U50" s="11">
        <f t="shared" si="5"/>
        <v>4.8260000000000005</v>
      </c>
      <c r="V50" s="95">
        <f t="shared" si="102"/>
        <v>1.5621520506010609</v>
      </c>
      <c r="W50" s="95">
        <f t="shared" si="103"/>
        <v>1.4066608160742951</v>
      </c>
      <c r="X50" s="95">
        <f t="shared" si="104"/>
        <v>1.1136843294256142</v>
      </c>
      <c r="Y50" s="95">
        <f t="shared" si="105"/>
        <v>0.74350280389903067</v>
      </c>
      <c r="Z50" s="12">
        <f t="shared" si="9"/>
        <v>0.49852611720932327</v>
      </c>
      <c r="AA50" s="12">
        <f t="shared" si="10"/>
        <v>0.41794282628224261</v>
      </c>
      <c r="AB50" s="12">
        <f t="shared" si="16"/>
        <v>0.17371073089437622</v>
      </c>
      <c r="AD50" s="12">
        <f t="shared" si="17"/>
        <v>2.060678167810384</v>
      </c>
      <c r="AE50" s="12">
        <f t="shared" si="18"/>
        <v>1.8246036423565377</v>
      </c>
      <c r="AF50" s="12">
        <f t="shared" si="19"/>
        <v>1.2873950603199904</v>
      </c>
      <c r="AG50" s="12">
        <f t="shared" si="20"/>
        <v>0.74350280389903067</v>
      </c>
      <c r="AH50" s="30">
        <f t="shared" si="21"/>
        <v>5602.6130162062291</v>
      </c>
      <c r="AI50" s="30">
        <f t="shared" si="22"/>
        <v>4960.7688749118024</v>
      </c>
      <c r="AJ50" s="30">
        <f t="shared" si="23"/>
        <v>3500.1954378991963</v>
      </c>
      <c r="AK50" s="30">
        <f t="shared" si="24"/>
        <v>2021.4502932967628</v>
      </c>
      <c r="AM50" s="30">
        <f t="shared" si="25"/>
        <v>16085.02762231399</v>
      </c>
      <c r="AN50" s="12">
        <f t="shared" si="26"/>
        <v>1.090179674385942</v>
      </c>
      <c r="AO50">
        <f t="shared" si="27"/>
        <v>9034.08</v>
      </c>
      <c r="AX50" s="164" t="s">
        <v>218</v>
      </c>
      <c r="AY50" s="108">
        <v>9034.08</v>
      </c>
    </row>
    <row r="51" spans="1:57" x14ac:dyDescent="0.3">
      <c r="A51" s="37" t="s">
        <v>1194</v>
      </c>
      <c r="B51" s="37" t="s">
        <v>712</v>
      </c>
      <c r="C51" s="2"/>
      <c r="D51" s="2"/>
      <c r="E51" s="1">
        <f>VLOOKUP(B51,Площадь!A:B,2,0)</f>
        <v>30.6</v>
      </c>
      <c r="F51">
        <f t="shared" si="0"/>
        <v>120</v>
      </c>
      <c r="G51" s="1">
        <v>31</v>
      </c>
      <c r="H51" s="1">
        <v>28</v>
      </c>
      <c r="I51" s="1">
        <v>31</v>
      </c>
      <c r="J51" s="1">
        <v>30</v>
      </c>
      <c r="L51" s="112"/>
      <c r="N51" s="16">
        <f t="shared" si="1"/>
        <v>30.6</v>
      </c>
      <c r="O51" s="16">
        <f t="shared" si="2"/>
        <v>30.6</v>
      </c>
      <c r="P51" s="16">
        <f t="shared" si="3"/>
        <v>30.6</v>
      </c>
      <c r="Q51" s="16">
        <f t="shared" si="4"/>
        <v>30.6</v>
      </c>
      <c r="R51" s="120"/>
      <c r="S51" s="159" t="str">
        <f>VLOOKUP(B51,Объем!A:D,4,0)</f>
        <v>3,824</v>
      </c>
      <c r="T51" s="159">
        <f>VLOOKUP(B51,Объем!A:E,5,0)</f>
        <v>5.577</v>
      </c>
      <c r="U51" s="11">
        <f t="shared" si="5"/>
        <v>1.7530000000000001</v>
      </c>
      <c r="V51" s="95">
        <f t="shared" si="102"/>
        <v>0.5674373279535142</v>
      </c>
      <c r="W51" s="95">
        <f t="shared" si="103"/>
        <v>0.51095657077874823</v>
      </c>
      <c r="X51" s="95">
        <f t="shared" si="104"/>
        <v>0.40453556350665187</v>
      </c>
      <c r="Y51" s="95">
        <f t="shared" si="105"/>
        <v>0.27007053776108597</v>
      </c>
      <c r="Z51" s="12">
        <f t="shared" si="9"/>
        <v>0.22400733019978405</v>
      </c>
      <c r="AA51" s="12">
        <f t="shared" si="10"/>
        <v>0.18779809815325443</v>
      </c>
      <c r="AB51" s="12">
        <f t="shared" si="16"/>
        <v>7.8055042075887121E-2</v>
      </c>
      <c r="AD51" s="12">
        <f t="shared" si="17"/>
        <v>0.79144465815329823</v>
      </c>
      <c r="AE51" s="12">
        <f t="shared" si="18"/>
        <v>0.69875466893200266</v>
      </c>
      <c r="AF51" s="12">
        <f t="shared" si="19"/>
        <v>0.48259060558253897</v>
      </c>
      <c r="AG51" s="12">
        <f t="shared" si="20"/>
        <v>0.27007053776108597</v>
      </c>
      <c r="AH51" s="30">
        <f t="shared" si="21"/>
        <v>2151.7955654803504</v>
      </c>
      <c r="AI51" s="30">
        <f t="shared" si="22"/>
        <v>1899.7881689857077</v>
      </c>
      <c r="AJ51" s="30">
        <f t="shared" si="23"/>
        <v>1312.0769902699187</v>
      </c>
      <c r="AK51" s="30">
        <f t="shared" si="24"/>
        <v>734.27317947559584</v>
      </c>
      <c r="AM51" s="30">
        <f t="shared" si="25"/>
        <v>6097.9339042115726</v>
      </c>
      <c r="AN51" s="12">
        <f t="shared" si="26"/>
        <v>0.48986047042892555</v>
      </c>
      <c r="AO51">
        <f t="shared" si="27"/>
        <v>4091.28</v>
      </c>
      <c r="AX51" s="164" t="s">
        <v>1194</v>
      </c>
      <c r="AY51" s="108">
        <v>4091.28</v>
      </c>
    </row>
    <row r="52" spans="1:57" s="76" customFormat="1" x14ac:dyDescent="0.3">
      <c r="A52" s="37" t="s">
        <v>219</v>
      </c>
      <c r="B52" s="37" t="s">
        <v>713</v>
      </c>
      <c r="C52" s="2"/>
      <c r="D52" s="2"/>
      <c r="E52" s="1">
        <f>VLOOKUP(B52,Площадь!A:B,2,0)</f>
        <v>33.700000000000003</v>
      </c>
      <c r="F52">
        <f t="shared" si="0"/>
        <v>120</v>
      </c>
      <c r="G52" s="1">
        <v>31</v>
      </c>
      <c r="H52" s="1">
        <v>28</v>
      </c>
      <c r="I52" s="1">
        <v>31</v>
      </c>
      <c r="J52" s="1">
        <v>30</v>
      </c>
      <c r="K52" s="4"/>
      <c r="L52" s="112"/>
      <c r="M52" s="4"/>
      <c r="N52" s="16">
        <f t="shared" si="1"/>
        <v>33.700000000000003</v>
      </c>
      <c r="O52" s="16">
        <f t="shared" si="2"/>
        <v>33.700000000000003</v>
      </c>
      <c r="P52" s="16">
        <f t="shared" si="3"/>
        <v>33.700000000000003</v>
      </c>
      <c r="Q52" s="16">
        <f t="shared" si="4"/>
        <v>33.700000000000003</v>
      </c>
      <c r="R52" s="125"/>
      <c r="S52" s="159">
        <f>VLOOKUP(B52,Объем!A:D,4,0)</f>
        <v>7.4139999999999997</v>
      </c>
      <c r="T52" s="159">
        <f>VLOOKUP(B52,Объем!A:E,5,0)</f>
        <v>7.4139999999999997</v>
      </c>
      <c r="U52" s="11">
        <f t="shared" si="5"/>
        <v>0</v>
      </c>
      <c r="V52" s="95">
        <f t="shared" si="102"/>
        <v>0</v>
      </c>
      <c r="W52" s="95">
        <f t="shared" si="103"/>
        <v>0</v>
      </c>
      <c r="X52" s="95">
        <f t="shared" si="104"/>
        <v>0</v>
      </c>
      <c r="Y52" s="95">
        <f t="shared" si="105"/>
        <v>0</v>
      </c>
      <c r="Z52" s="12">
        <f t="shared" si="9"/>
        <v>0.24670088325923931</v>
      </c>
      <c r="AA52" s="12">
        <f t="shared" si="10"/>
        <v>0.20682339567858413</v>
      </c>
      <c r="AB52" s="12">
        <f t="shared" si="16"/>
        <v>8.5962579018215565E-2</v>
      </c>
      <c r="AC52" s="12"/>
      <c r="AD52" s="12">
        <f t="shared" si="17"/>
        <v>0.24670088325923931</v>
      </c>
      <c r="AE52" s="12">
        <f t="shared" si="18"/>
        <v>0.20682339567858413</v>
      </c>
      <c r="AF52" s="12">
        <f t="shared" si="19"/>
        <v>8.5962579018215565E-2</v>
      </c>
      <c r="AG52" s="12">
        <f t="shared" si="20"/>
        <v>0</v>
      </c>
      <c r="AH52" s="30">
        <f t="shared" si="21"/>
        <v>670.73529542288509</v>
      </c>
      <c r="AI52" s="30">
        <f t="shared" si="22"/>
        <v>562.31558463884812</v>
      </c>
      <c r="AJ52" s="30">
        <f t="shared" si="23"/>
        <v>233.71677908630485</v>
      </c>
      <c r="AK52" s="30">
        <f t="shared" si="24"/>
        <v>0</v>
      </c>
      <c r="AL52"/>
      <c r="AM52" s="30">
        <f t="shared" si="25"/>
        <v>1466.7676591480379</v>
      </c>
      <c r="AN52" s="12">
        <f t="shared" si="26"/>
        <v>0.53948685795603901</v>
      </c>
      <c r="AO52">
        <f t="shared" si="27"/>
        <v>2693.8</v>
      </c>
      <c r="AP52"/>
      <c r="AQ52"/>
      <c r="AR52"/>
      <c r="AS52"/>
      <c r="AT52"/>
      <c r="AU52"/>
      <c r="AV52"/>
      <c r="AW52"/>
      <c r="AX52" s="164" t="s">
        <v>219</v>
      </c>
      <c r="AY52" s="108">
        <v>2693.8</v>
      </c>
      <c r="AZ52"/>
      <c r="BA52"/>
      <c r="BB52"/>
      <c r="BC52"/>
      <c r="BD52"/>
      <c r="BE52"/>
    </row>
    <row r="53" spans="1:57" s="76" customFormat="1" x14ac:dyDescent="0.3">
      <c r="A53" s="37" t="s">
        <v>220</v>
      </c>
      <c r="B53" s="37" t="s">
        <v>714</v>
      </c>
      <c r="C53" s="2"/>
      <c r="D53" s="2"/>
      <c r="E53" s="1">
        <f>VLOOKUP(B53,Площадь!A:B,2,0)</f>
        <v>33.799999999999997</v>
      </c>
      <c r="F53">
        <f t="shared" si="0"/>
        <v>120</v>
      </c>
      <c r="G53" s="1">
        <v>31</v>
      </c>
      <c r="H53" s="1">
        <v>28</v>
      </c>
      <c r="I53" s="1">
        <v>31</v>
      </c>
      <c r="J53" s="1">
        <v>30</v>
      </c>
      <c r="K53" s="4"/>
      <c r="L53" s="112"/>
      <c r="M53" s="4"/>
      <c r="N53" s="16">
        <f t="shared" si="1"/>
        <v>33.799999999999997</v>
      </c>
      <c r="O53" s="16">
        <f t="shared" si="2"/>
        <v>33.799999999999997</v>
      </c>
      <c r="P53" s="16">
        <f t="shared" si="3"/>
        <v>33.799999999999997</v>
      </c>
      <c r="Q53" s="16">
        <f t="shared" si="4"/>
        <v>33.799999999999997</v>
      </c>
      <c r="R53" s="125"/>
      <c r="S53" s="159" t="str">
        <f>VLOOKUP(B53,Объем!A:D,4,0)</f>
        <v>10,686</v>
      </c>
      <c r="T53" s="159" t="str">
        <f>VLOOKUP(B53,Объем!A:E,5,0)</f>
        <v>нет</v>
      </c>
      <c r="U53" s="11" t="e">
        <f t="shared" si="5"/>
        <v>#VALUE!</v>
      </c>
      <c r="V53" s="95">
        <f>$V$631*$E53*G53</f>
        <v>0.33928168156577171</v>
      </c>
      <c r="W53" s="95">
        <f t="shared" ref="W53" si="106">$V$631*$E53*H53</f>
        <v>0.30644797044650351</v>
      </c>
      <c r="X53" s="95">
        <f t="shared" ref="X53" si="107">$V$631*$E53*I53</f>
        <v>0.33928168156577171</v>
      </c>
      <c r="Y53" s="95">
        <f t="shared" ref="Y53" si="108">$V$631*$E53*J53</f>
        <v>0.32833711119268233</v>
      </c>
      <c r="Z53" s="12">
        <f t="shared" si="9"/>
        <v>0.24743293335793137</v>
      </c>
      <c r="AA53" s="12">
        <f t="shared" si="10"/>
        <v>0.20743711495359474</v>
      </c>
      <c r="AB53" s="12">
        <f t="shared" si="16"/>
        <v>8.6217660855064854E-2</v>
      </c>
      <c r="AC53" s="12"/>
      <c r="AD53" s="12">
        <f t="shared" si="17"/>
        <v>0.58671461492370303</v>
      </c>
      <c r="AE53" s="12">
        <f t="shared" si="18"/>
        <v>0.51388508540009825</v>
      </c>
      <c r="AF53" s="12">
        <f t="shared" si="19"/>
        <v>0.42549934242083653</v>
      </c>
      <c r="AG53" s="12">
        <f t="shared" si="20"/>
        <v>0.32833711119268233</v>
      </c>
      <c r="AH53" s="30">
        <f t="shared" si="21"/>
        <v>1595.1714293468624</v>
      </c>
      <c r="AI53" s="30">
        <f t="shared" si="22"/>
        <v>1397.1610478874952</v>
      </c>
      <c r="AJ53" s="30">
        <f t="shared" si="23"/>
        <v>1156.856122160619</v>
      </c>
      <c r="AK53" s="30">
        <f t="shared" si="24"/>
        <v>892.68950465288867</v>
      </c>
      <c r="AL53"/>
      <c r="AM53" s="30">
        <f t="shared" si="25"/>
        <v>5041.8781040478652</v>
      </c>
      <c r="AN53" s="12">
        <f t="shared" si="26"/>
        <v>0.54108770916659099</v>
      </c>
      <c r="AO53">
        <f t="shared" si="27"/>
        <v>4508.88</v>
      </c>
      <c r="AP53"/>
      <c r="AQ53"/>
      <c r="AR53"/>
      <c r="AS53"/>
      <c r="AT53"/>
      <c r="AU53"/>
      <c r="AV53"/>
      <c r="AW53"/>
      <c r="AX53" s="164" t="s">
        <v>220</v>
      </c>
      <c r="AY53" s="108">
        <v>4508.88</v>
      </c>
      <c r="AZ53"/>
      <c r="BA53"/>
      <c r="BB53"/>
      <c r="BC53"/>
      <c r="BD53"/>
      <c r="BE53"/>
    </row>
    <row r="54" spans="1:57" x14ac:dyDescent="0.3">
      <c r="A54" s="37" t="s">
        <v>221</v>
      </c>
      <c r="B54" s="37" t="s">
        <v>715</v>
      </c>
      <c r="C54" s="2"/>
      <c r="D54" s="2"/>
      <c r="E54" s="1">
        <f>VLOOKUP(B54,Площадь!A:B,2,0)</f>
        <v>34.1</v>
      </c>
      <c r="F54">
        <f t="shared" si="0"/>
        <v>120</v>
      </c>
      <c r="G54" s="1">
        <v>31</v>
      </c>
      <c r="H54" s="1">
        <v>28</v>
      </c>
      <c r="I54" s="1">
        <v>31</v>
      </c>
      <c r="J54" s="1">
        <v>30</v>
      </c>
      <c r="L54" s="112"/>
      <c r="N54" s="16">
        <f t="shared" si="1"/>
        <v>34.1</v>
      </c>
      <c r="O54" s="16">
        <f t="shared" si="2"/>
        <v>34.1</v>
      </c>
      <c r="P54" s="16">
        <f t="shared" si="3"/>
        <v>34.1</v>
      </c>
      <c r="Q54" s="16">
        <f t="shared" si="4"/>
        <v>34.1</v>
      </c>
      <c r="R54" s="120"/>
      <c r="S54" s="159" t="str">
        <f>VLOOKUP(B54,Объем!A:D,4,0)</f>
        <v>11,19</v>
      </c>
      <c r="T54" s="159">
        <f>VLOOKUP(B54,Объем!A:E,5,0)</f>
        <v>12.223000000000001</v>
      </c>
      <c r="U54" s="11">
        <f t="shared" si="5"/>
        <v>1.0330000000000013</v>
      </c>
      <c r="V54" s="95">
        <f>$U54*V$627/G$1*G54</f>
        <v>0.33437693084767872</v>
      </c>
      <c r="W54" s="95">
        <f t="shared" ref="W54" si="109">$U54*W$627/H$1*H54</f>
        <v>0.30109420286049488</v>
      </c>
      <c r="X54" s="95">
        <f t="shared" ref="X54" si="110">$U54*X$627/I$1*I54</f>
        <v>0.2383829076453918</v>
      </c>
      <c r="Y54" s="95">
        <f t="shared" ref="Y54" si="111">$U54*Y$627/J$1*J54</f>
        <v>0.15914595864643588</v>
      </c>
      <c r="Z54" s="12">
        <f t="shared" si="9"/>
        <v>0.24962908365400771</v>
      </c>
      <c r="AA54" s="12">
        <f t="shared" si="10"/>
        <v>0.20927827277862665</v>
      </c>
      <c r="AB54" s="12">
        <f t="shared" si="16"/>
        <v>8.6982906365612775E-2</v>
      </c>
      <c r="AD54" s="12">
        <f t="shared" si="17"/>
        <v>0.58400601450168643</v>
      </c>
      <c r="AE54" s="12">
        <f t="shared" si="18"/>
        <v>0.51037247563912147</v>
      </c>
      <c r="AF54" s="12">
        <f t="shared" si="19"/>
        <v>0.32536581401100456</v>
      </c>
      <c r="AG54" s="12">
        <f t="shared" si="20"/>
        <v>0.15914595864643588</v>
      </c>
      <c r="AH54" s="30">
        <f t="shared" si="21"/>
        <v>1587.8072323474753</v>
      </c>
      <c r="AI54" s="30">
        <f t="shared" si="22"/>
        <v>1387.6108942171563</v>
      </c>
      <c r="AJ54" s="30">
        <f t="shared" si="23"/>
        <v>884.61108244939942</v>
      </c>
      <c r="AK54" s="30">
        <f t="shared" si="24"/>
        <v>432.68921528710285</v>
      </c>
      <c r="AM54" s="30">
        <f t="shared" si="25"/>
        <v>4292.7184243011343</v>
      </c>
      <c r="AN54" s="12">
        <f t="shared" si="26"/>
        <v>0.54589026279824715</v>
      </c>
      <c r="AO54">
        <f t="shared" si="27"/>
        <v>3064.64</v>
      </c>
      <c r="AX54" s="164" t="s">
        <v>221</v>
      </c>
      <c r="AY54" s="108">
        <v>3064.64</v>
      </c>
    </row>
    <row r="55" spans="1:57" x14ac:dyDescent="0.3">
      <c r="A55" s="37" t="s">
        <v>222</v>
      </c>
      <c r="B55" s="37" t="s">
        <v>716</v>
      </c>
      <c r="C55" s="2"/>
      <c r="D55" s="2"/>
      <c r="E55" s="1">
        <f>VLOOKUP(B55,Площадь!A:B,2,0)</f>
        <v>34</v>
      </c>
      <c r="F55">
        <f t="shared" si="0"/>
        <v>120</v>
      </c>
      <c r="G55" s="1">
        <v>31</v>
      </c>
      <c r="H55" s="1">
        <v>28</v>
      </c>
      <c r="I55" s="1">
        <v>31</v>
      </c>
      <c r="J55" s="1">
        <v>30</v>
      </c>
      <c r="L55" s="112"/>
      <c r="N55" s="16">
        <f t="shared" si="1"/>
        <v>34</v>
      </c>
      <c r="O55" s="16">
        <f t="shared" si="2"/>
        <v>34</v>
      </c>
      <c r="P55" s="16">
        <f t="shared" si="3"/>
        <v>34</v>
      </c>
      <c r="Q55" s="16">
        <f t="shared" si="4"/>
        <v>34</v>
      </c>
      <c r="R55" s="120"/>
      <c r="S55" s="159" t="str">
        <f>VLOOKUP(B55,Объем!A:D,4,0)</f>
        <v>нет</v>
      </c>
      <c r="T55" s="159">
        <f>VLOOKUP(B55,Объем!A:E,5,0)</f>
        <v>3.2530000000000001</v>
      </c>
      <c r="U55" s="11" t="e">
        <f t="shared" si="5"/>
        <v>#VALUE!</v>
      </c>
      <c r="V55" s="95">
        <f>$V$631*$E55*G55</f>
        <v>0.34128926548036215</v>
      </c>
      <c r="W55" s="95">
        <f t="shared" ref="W55" si="112">$V$631*$E55*H55</f>
        <v>0.30826127204677867</v>
      </c>
      <c r="X55" s="95">
        <f t="shared" ref="X55" si="113">$V$631*$E55*I55</f>
        <v>0.34128926548036215</v>
      </c>
      <c r="Y55" s="95">
        <f t="shared" ref="Y55" si="114">$V$631*$E55*J55</f>
        <v>0.3302799343358343</v>
      </c>
      <c r="Z55" s="12">
        <f t="shared" si="9"/>
        <v>0.24889703355531562</v>
      </c>
      <c r="AA55" s="12">
        <f t="shared" si="10"/>
        <v>0.20866455350361601</v>
      </c>
      <c r="AB55" s="12">
        <f t="shared" si="16"/>
        <v>8.6727824528763472E-2</v>
      </c>
      <c r="AD55" s="12">
        <f t="shared" si="17"/>
        <v>0.59018629903567776</v>
      </c>
      <c r="AE55" s="12">
        <f t="shared" si="18"/>
        <v>0.51692582555039468</v>
      </c>
      <c r="AF55" s="12">
        <f t="shared" si="19"/>
        <v>0.42801709000912563</v>
      </c>
      <c r="AG55" s="12">
        <f t="shared" si="20"/>
        <v>0.3302799343358343</v>
      </c>
      <c r="AH55" s="30">
        <f t="shared" si="21"/>
        <v>1604.6103135441815</v>
      </c>
      <c r="AI55" s="30">
        <f t="shared" si="22"/>
        <v>1405.4282730229243</v>
      </c>
      <c r="AJ55" s="30">
        <f t="shared" si="23"/>
        <v>1163.7014246586111</v>
      </c>
      <c r="AK55" s="30">
        <f t="shared" si="24"/>
        <v>897.97169107095306</v>
      </c>
      <c r="AM55" s="30">
        <f t="shared" si="25"/>
        <v>5071.7117022966704</v>
      </c>
      <c r="AN55" s="12">
        <f t="shared" si="26"/>
        <v>0.54428941158769506</v>
      </c>
      <c r="AO55">
        <f t="shared" si="27"/>
        <v>3985.8</v>
      </c>
      <c r="AX55" s="164" t="s">
        <v>222</v>
      </c>
      <c r="AY55" s="108">
        <v>3985.8</v>
      </c>
    </row>
    <row r="56" spans="1:57" x14ac:dyDescent="0.3">
      <c r="A56" s="37" t="s">
        <v>223</v>
      </c>
      <c r="B56" s="37" t="s">
        <v>717</v>
      </c>
      <c r="C56" s="2"/>
      <c r="D56" s="2"/>
      <c r="E56" s="1">
        <f>VLOOKUP(B56,Площадь!A:B,2,0)</f>
        <v>28.4</v>
      </c>
      <c r="F56">
        <f t="shared" si="0"/>
        <v>120</v>
      </c>
      <c r="G56" s="1">
        <v>31</v>
      </c>
      <c r="H56" s="1">
        <v>28</v>
      </c>
      <c r="I56" s="1">
        <v>31</v>
      </c>
      <c r="J56" s="1">
        <v>30</v>
      </c>
      <c r="L56" s="112"/>
      <c r="N56" s="16">
        <f t="shared" si="1"/>
        <v>28.4</v>
      </c>
      <c r="O56" s="16">
        <f t="shared" si="2"/>
        <v>28.4</v>
      </c>
      <c r="P56" s="16">
        <f t="shared" si="3"/>
        <v>28.4</v>
      </c>
      <c r="Q56" s="16">
        <f t="shared" si="4"/>
        <v>28.4</v>
      </c>
      <c r="R56" s="120"/>
      <c r="S56" s="159" t="str">
        <f>VLOOKUP(B56,Объем!A:D,4,0)</f>
        <v>14,674</v>
      </c>
      <c r="T56" s="159">
        <f>VLOOKUP(B56,Объем!A:E,5,0)</f>
        <v>17.489000000000001</v>
      </c>
      <c r="U56" s="11">
        <f t="shared" si="5"/>
        <v>2.8150000000000013</v>
      </c>
      <c r="V56" s="95">
        <f t="shared" ref="V56:V57" si="115">$U56*V$627/G$1*G56</f>
        <v>0.91120141368462237</v>
      </c>
      <c r="W56" s="95">
        <f t="shared" ref="W56:W57" si="116">$U56*W$627/H$1*H56</f>
        <v>0.82050356345817277</v>
      </c>
      <c r="X56" s="95">
        <f t="shared" ref="X56:X57" si="117">$U56*X$627/I$1*I56</f>
        <v>0.64961073090201105</v>
      </c>
      <c r="Y56" s="95">
        <f t="shared" ref="Y56:Y57" si="118">$U56*Y$627/J$1*J56</f>
        <v>0.43368429195519526</v>
      </c>
      <c r="Z56" s="12">
        <f t="shared" si="9"/>
        <v>0.20790222802855773</v>
      </c>
      <c r="AA56" s="12">
        <f t="shared" si="10"/>
        <v>0.17429627410302043</v>
      </c>
      <c r="AB56" s="12">
        <f t="shared" si="16"/>
        <v>7.2443241665202426E-2</v>
      </c>
      <c r="AD56" s="12">
        <f t="shared" si="17"/>
        <v>1.1191036417131801</v>
      </c>
      <c r="AE56" s="12">
        <f t="shared" si="18"/>
        <v>0.99479983756119317</v>
      </c>
      <c r="AF56" s="12">
        <f t="shared" si="19"/>
        <v>0.72205397256721349</v>
      </c>
      <c r="AG56" s="12">
        <f t="shared" si="20"/>
        <v>0.43368429195519526</v>
      </c>
      <c r="AH56" s="30">
        <f t="shared" si="21"/>
        <v>3042.6413631626287</v>
      </c>
      <c r="AI56" s="30">
        <f t="shared" si="22"/>
        <v>2704.6816943581234</v>
      </c>
      <c r="AJ56" s="30">
        <f t="shared" si="23"/>
        <v>1963.1347816951916</v>
      </c>
      <c r="AK56" s="30">
        <f t="shared" si="24"/>
        <v>1179.109526653624</v>
      </c>
      <c r="AM56" s="30">
        <f t="shared" si="25"/>
        <v>8889.5673658695669</v>
      </c>
      <c r="AN56" s="12">
        <f t="shared" si="26"/>
        <v>0.45464174379678057</v>
      </c>
      <c r="AO56">
        <f t="shared" si="27"/>
        <v>3327.84</v>
      </c>
      <c r="AX56" s="164" t="s">
        <v>223</v>
      </c>
      <c r="AY56" s="108">
        <v>3327.84</v>
      </c>
    </row>
    <row r="57" spans="1:57" x14ac:dyDescent="0.3">
      <c r="A57" s="37" t="s">
        <v>224</v>
      </c>
      <c r="B57" s="37" t="s">
        <v>718</v>
      </c>
      <c r="C57" s="2"/>
      <c r="D57" s="2"/>
      <c r="E57" s="1">
        <f>VLOOKUP(B57,Площадь!A:B,2,0)</f>
        <v>52.3</v>
      </c>
      <c r="F57">
        <f t="shared" si="0"/>
        <v>120</v>
      </c>
      <c r="G57" s="1">
        <v>31</v>
      </c>
      <c r="H57" s="1">
        <v>28</v>
      </c>
      <c r="I57" s="1">
        <v>31</v>
      </c>
      <c r="J57" s="1">
        <v>30</v>
      </c>
      <c r="L57" s="112"/>
      <c r="N57" s="16">
        <f t="shared" si="1"/>
        <v>52.3</v>
      </c>
      <c r="O57" s="16">
        <f t="shared" si="2"/>
        <v>52.3</v>
      </c>
      <c r="P57" s="16">
        <f t="shared" si="3"/>
        <v>52.3</v>
      </c>
      <c r="Q57" s="16">
        <f t="shared" si="4"/>
        <v>52.3</v>
      </c>
      <c r="R57" s="120"/>
      <c r="S57" s="159" t="str">
        <f>VLOOKUP(B57,Объем!A:D,4,0)</f>
        <v>5,379</v>
      </c>
      <c r="T57" s="159">
        <f>VLOOKUP(B57,Объем!A:E,5,0)</f>
        <v>5.3789999999999996</v>
      </c>
      <c r="U57" s="11">
        <f t="shared" si="5"/>
        <v>0</v>
      </c>
      <c r="V57" s="95">
        <f t="shared" si="115"/>
        <v>0</v>
      </c>
      <c r="W57" s="95">
        <f t="shared" si="116"/>
        <v>0</v>
      </c>
      <c r="X57" s="95">
        <f t="shared" si="117"/>
        <v>0</v>
      </c>
      <c r="Y57" s="95">
        <f t="shared" si="118"/>
        <v>0</v>
      </c>
      <c r="Z57" s="12">
        <f t="shared" si="9"/>
        <v>0.38286220161597073</v>
      </c>
      <c r="AA57" s="12">
        <f t="shared" si="10"/>
        <v>0.32097518083056226</v>
      </c>
      <c r="AB57" s="12">
        <f t="shared" si="16"/>
        <v>0.13340780067218616</v>
      </c>
      <c r="AD57" s="12">
        <f t="shared" si="17"/>
        <v>0.38286220161597073</v>
      </c>
      <c r="AE57" s="12">
        <f t="shared" si="18"/>
        <v>0.32097518083056226</v>
      </c>
      <c r="AF57" s="12">
        <f t="shared" si="19"/>
        <v>0.13340780067218616</v>
      </c>
      <c r="AG57" s="12">
        <f t="shared" si="20"/>
        <v>0</v>
      </c>
      <c r="AH57" s="30">
        <f t="shared" si="21"/>
        <v>1040.9334109975337</v>
      </c>
      <c r="AI57" s="30">
        <f t="shared" si="22"/>
        <v>872.67374114574932</v>
      </c>
      <c r="AJ57" s="30">
        <f t="shared" si="23"/>
        <v>362.7117966235532</v>
      </c>
      <c r="AK57" s="30">
        <f t="shared" si="24"/>
        <v>0</v>
      </c>
      <c r="AM57" s="30">
        <f t="shared" si="25"/>
        <v>2276.318948766836</v>
      </c>
      <c r="AN57" s="12">
        <f t="shared" si="26"/>
        <v>0.83724518311871909</v>
      </c>
      <c r="AO57">
        <f t="shared" si="27"/>
        <v>2097.84</v>
      </c>
      <c r="AX57" s="164" t="s">
        <v>224</v>
      </c>
      <c r="AY57" s="108">
        <v>2097.84</v>
      </c>
    </row>
    <row r="58" spans="1:57" x14ac:dyDescent="0.3">
      <c r="A58" s="37" t="s">
        <v>225</v>
      </c>
      <c r="B58" s="37" t="s">
        <v>719</v>
      </c>
      <c r="C58" s="2"/>
      <c r="D58" s="2"/>
      <c r="E58" s="1">
        <f>VLOOKUP(B58,Площадь!A:B,2,0)</f>
        <v>70.900000000000006</v>
      </c>
      <c r="F58">
        <f t="shared" si="0"/>
        <v>120</v>
      </c>
      <c r="G58" s="1">
        <v>31</v>
      </c>
      <c r="H58" s="1">
        <v>28</v>
      </c>
      <c r="I58" s="1">
        <v>31</v>
      </c>
      <c r="J58" s="1">
        <v>30</v>
      </c>
      <c r="L58" s="112"/>
      <c r="N58" s="16">
        <f t="shared" si="1"/>
        <v>70.900000000000006</v>
      </c>
      <c r="O58" s="16">
        <f t="shared" si="2"/>
        <v>70.900000000000006</v>
      </c>
      <c r="P58" s="16">
        <f t="shared" si="3"/>
        <v>70.900000000000006</v>
      </c>
      <c r="Q58" s="16">
        <f t="shared" si="4"/>
        <v>70.900000000000006</v>
      </c>
      <c r="R58" s="120"/>
      <c r="S58" s="159" t="str">
        <f>VLOOKUP(B58,Объем!A:D,4,0)</f>
        <v>нет</v>
      </c>
      <c r="T58" s="159" t="str">
        <f>VLOOKUP(B58,Объем!A:E,5,0)</f>
        <v>нет</v>
      </c>
      <c r="U58" s="11" t="e">
        <f t="shared" si="5"/>
        <v>#VALUE!</v>
      </c>
      <c r="V58" s="95">
        <f>$V$631*$E58*G58</f>
        <v>0.7116884977222846</v>
      </c>
      <c r="W58" s="95">
        <f t="shared" ref="W58" si="119">$V$631*$E58*H58</f>
        <v>0.64281541729754732</v>
      </c>
      <c r="X58" s="95">
        <f t="shared" ref="X58" si="120">$V$631*$E58*I58</f>
        <v>0.7116884977222846</v>
      </c>
      <c r="Y58" s="95">
        <f t="shared" ref="Y58" si="121">$V$631*$E58*J58</f>
        <v>0.68873080424737221</v>
      </c>
      <c r="Z58" s="12">
        <f t="shared" si="9"/>
        <v>0.51902351997270224</v>
      </c>
      <c r="AA58" s="12">
        <f t="shared" si="10"/>
        <v>0.43512696598254047</v>
      </c>
      <c r="AB58" s="12">
        <f t="shared" si="16"/>
        <v>0.18085302232615677</v>
      </c>
      <c r="AD58" s="12">
        <f t="shared" si="17"/>
        <v>1.2307120176949868</v>
      </c>
      <c r="AE58" s="12">
        <f t="shared" si="18"/>
        <v>1.0779423832800878</v>
      </c>
      <c r="AF58" s="12">
        <f t="shared" si="19"/>
        <v>0.89254152004844134</v>
      </c>
      <c r="AG58" s="12">
        <f t="shared" si="20"/>
        <v>0.68873080424737221</v>
      </c>
      <c r="AH58" s="30">
        <f t="shared" si="21"/>
        <v>3346.0844479494845</v>
      </c>
      <c r="AI58" s="30">
        <f t="shared" si="22"/>
        <v>2930.7313105095686</v>
      </c>
      <c r="AJ58" s="30">
        <f t="shared" si="23"/>
        <v>2426.6597355381036</v>
      </c>
      <c r="AK58" s="30">
        <f t="shared" si="24"/>
        <v>1872.5350852038407</v>
      </c>
      <c r="AM58" s="30">
        <f t="shared" si="25"/>
        <v>10576.010579200998</v>
      </c>
      <c r="AN58" s="12">
        <f t="shared" si="26"/>
        <v>1.1350035082813996</v>
      </c>
      <c r="AO58">
        <f t="shared" si="27"/>
        <v>7378.88</v>
      </c>
      <c r="AX58" s="164" t="s">
        <v>225</v>
      </c>
      <c r="AY58" s="108">
        <v>7378.88</v>
      </c>
    </row>
    <row r="59" spans="1:57" x14ac:dyDescent="0.3">
      <c r="A59" s="37" t="s">
        <v>226</v>
      </c>
      <c r="B59" s="37" t="s">
        <v>720</v>
      </c>
      <c r="C59" s="2"/>
      <c r="D59" s="2"/>
      <c r="E59" s="1">
        <f>VLOOKUP(B59,Площадь!A:B,2,0)</f>
        <v>50.9</v>
      </c>
      <c r="F59">
        <f t="shared" si="0"/>
        <v>120</v>
      </c>
      <c r="G59" s="1">
        <v>31</v>
      </c>
      <c r="H59" s="1">
        <v>28</v>
      </c>
      <c r="I59" s="1">
        <v>31</v>
      </c>
      <c r="J59" s="1">
        <v>30</v>
      </c>
      <c r="L59" s="112"/>
      <c r="N59" s="16">
        <f t="shared" si="1"/>
        <v>50.9</v>
      </c>
      <c r="O59" s="16">
        <f t="shared" si="2"/>
        <v>50.9</v>
      </c>
      <c r="P59" s="16">
        <f t="shared" si="3"/>
        <v>50.9</v>
      </c>
      <c r="Q59" s="16">
        <f t="shared" si="4"/>
        <v>50.9</v>
      </c>
      <c r="R59" s="120"/>
      <c r="S59" s="159" t="str">
        <f>VLOOKUP(B59,Объем!A:D,4,0)</f>
        <v>8,845</v>
      </c>
      <c r="T59" s="159">
        <f>VLOOKUP(B59,Объем!A:E,5,0)</f>
        <v>9.3140000000000001</v>
      </c>
      <c r="U59" s="11">
        <f t="shared" si="5"/>
        <v>0.46899999999999942</v>
      </c>
      <c r="V59" s="95">
        <f t="shared" ref="V59:V60" si="122">$U59*V$627/G$1*G59</f>
        <v>0.15181295311477341</v>
      </c>
      <c r="W59" s="95">
        <f t="shared" ref="W59:W60" si="123">$U59*W$627/H$1*H59</f>
        <v>0.1367020146578623</v>
      </c>
      <c r="X59" s="95">
        <f t="shared" ref="X59:X60" si="124">$U59*X$627/I$1*I59</f>
        <v>0.10822999388740415</v>
      </c>
      <c r="Y59" s="95">
        <f t="shared" ref="Y59:Y60" si="125">$U59*Y$627/J$1*J59</f>
        <v>7.2255038339959582E-2</v>
      </c>
      <c r="Z59" s="12">
        <f t="shared" si="9"/>
        <v>0.3726135002342813</v>
      </c>
      <c r="AA59" s="12">
        <f t="shared" si="10"/>
        <v>0.31238311098041338</v>
      </c>
      <c r="AB59" s="12">
        <f t="shared" si="16"/>
        <v>0.1298366549562959</v>
      </c>
      <c r="AD59" s="12">
        <f t="shared" si="17"/>
        <v>0.52442645334905469</v>
      </c>
      <c r="AE59" s="12">
        <f t="shared" si="18"/>
        <v>0.44908512563827568</v>
      </c>
      <c r="AF59" s="12">
        <f t="shared" si="19"/>
        <v>0.23806664884370005</v>
      </c>
      <c r="AG59" s="12">
        <f t="shared" si="20"/>
        <v>7.2255038339959582E-2</v>
      </c>
      <c r="AH59" s="30">
        <f t="shared" si="21"/>
        <v>1425.8211298944771</v>
      </c>
      <c r="AI59" s="30">
        <f t="shared" si="22"/>
        <v>1220.9816212878568</v>
      </c>
      <c r="AJ59" s="30">
        <f t="shared" si="23"/>
        <v>647.26036620922855</v>
      </c>
      <c r="AK59" s="30">
        <f t="shared" si="24"/>
        <v>196.44844333944891</v>
      </c>
      <c r="AM59" s="30">
        <f t="shared" si="25"/>
        <v>3490.5115607310117</v>
      </c>
      <c r="AN59" s="12">
        <f t="shared" si="26"/>
        <v>0.81483326617099061</v>
      </c>
      <c r="AO59">
        <f t="shared" si="27"/>
        <v>2792.76</v>
      </c>
      <c r="AX59" s="164" t="s">
        <v>226</v>
      </c>
      <c r="AY59" s="108">
        <v>2792.76</v>
      </c>
    </row>
    <row r="60" spans="1:57" x14ac:dyDescent="0.3">
      <c r="A60" s="37" t="s">
        <v>227</v>
      </c>
      <c r="B60" s="37" t="s">
        <v>10</v>
      </c>
      <c r="C60" s="2"/>
      <c r="D60" s="2"/>
      <c r="E60" s="1">
        <f>VLOOKUP(B60,Площадь!A:B,2,0)</f>
        <v>33.4</v>
      </c>
      <c r="F60">
        <f t="shared" si="0"/>
        <v>120</v>
      </c>
      <c r="G60" s="1">
        <v>31</v>
      </c>
      <c r="H60" s="1">
        <v>28</v>
      </c>
      <c r="I60" s="1">
        <v>31</v>
      </c>
      <c r="J60" s="1">
        <v>30</v>
      </c>
      <c r="L60" s="112"/>
      <c r="N60" s="16">
        <f t="shared" si="1"/>
        <v>33.4</v>
      </c>
      <c r="O60" s="16">
        <f t="shared" si="2"/>
        <v>33.4</v>
      </c>
      <c r="P60" s="16">
        <f t="shared" si="3"/>
        <v>33.4</v>
      </c>
      <c r="Q60" s="16">
        <f t="shared" si="4"/>
        <v>33.4</v>
      </c>
      <c r="R60" s="120"/>
      <c r="S60" s="159" t="str">
        <f>VLOOKUP(B60,Объем!A:D,4,0)</f>
        <v>8,021</v>
      </c>
      <c r="T60" s="159">
        <f>VLOOKUP(B60,Объем!A:E,5,0)</f>
        <v>8.3829999999999991</v>
      </c>
      <c r="U60" s="11">
        <f t="shared" si="5"/>
        <v>0.36199999999999832</v>
      </c>
      <c r="V60" s="95">
        <f t="shared" si="122"/>
        <v>0.11717758854487802</v>
      </c>
      <c r="W60" s="95">
        <f t="shared" si="123"/>
        <v>0.10551413498112151</v>
      </c>
      <c r="X60" s="95">
        <f t="shared" si="124"/>
        <v>8.353786308579994E-2</v>
      </c>
      <c r="Y60" s="95">
        <f t="shared" si="125"/>
        <v>5.5770413388198888E-2</v>
      </c>
      <c r="Z60" s="12">
        <f t="shared" si="9"/>
        <v>0.24450473296316297</v>
      </c>
      <c r="AA60" s="12">
        <f t="shared" si="10"/>
        <v>0.20498223785355218</v>
      </c>
      <c r="AB60" s="12">
        <f t="shared" si="16"/>
        <v>8.5197333507667644E-2</v>
      </c>
      <c r="AD60" s="12">
        <f t="shared" si="17"/>
        <v>0.36168232150804097</v>
      </c>
      <c r="AE60" s="12">
        <f t="shared" si="18"/>
        <v>0.31049637283467368</v>
      </c>
      <c r="AF60" s="12">
        <f t="shared" si="19"/>
        <v>0.16873519659346758</v>
      </c>
      <c r="AG60" s="12">
        <f t="shared" si="20"/>
        <v>5.5770413388198888E-2</v>
      </c>
      <c r="AH60" s="30">
        <f t="shared" si="21"/>
        <v>983.34912936249202</v>
      </c>
      <c r="AI60" s="30">
        <f t="shared" si="22"/>
        <v>844.18374839036755</v>
      </c>
      <c r="AJ60" s="30">
        <f t="shared" si="23"/>
        <v>458.76062720225156</v>
      </c>
      <c r="AK60" s="30">
        <f t="shared" si="24"/>
        <v>151.62971532810292</v>
      </c>
      <c r="AM60" s="30">
        <f t="shared" si="25"/>
        <v>2437.9232202832141</v>
      </c>
      <c r="AN60" s="12">
        <f t="shared" si="26"/>
        <v>0.53468430432438285</v>
      </c>
      <c r="AO60">
        <f t="shared" si="27"/>
        <v>3050.52</v>
      </c>
      <c r="AX60" s="164" t="s">
        <v>227</v>
      </c>
      <c r="AY60" s="108">
        <v>3050.52</v>
      </c>
    </row>
    <row r="61" spans="1:57" x14ac:dyDescent="0.3">
      <c r="A61" s="37" t="s">
        <v>228</v>
      </c>
      <c r="B61" s="37" t="s">
        <v>721</v>
      </c>
      <c r="C61" s="2"/>
      <c r="D61" s="2"/>
      <c r="E61" s="1">
        <f>VLOOKUP(B61,Площадь!A:B,2,0)</f>
        <v>49.9</v>
      </c>
      <c r="F61">
        <f t="shared" si="0"/>
        <v>120</v>
      </c>
      <c r="G61" s="1">
        <v>31</v>
      </c>
      <c r="H61" s="1">
        <v>28</v>
      </c>
      <c r="I61" s="1">
        <v>31</v>
      </c>
      <c r="J61" s="1">
        <v>30</v>
      </c>
      <c r="L61" s="112"/>
      <c r="N61" s="16">
        <f t="shared" si="1"/>
        <v>49.9</v>
      </c>
      <c r="O61" s="16">
        <f t="shared" si="2"/>
        <v>49.9</v>
      </c>
      <c r="P61" s="16">
        <f t="shared" si="3"/>
        <v>49.9</v>
      </c>
      <c r="Q61" s="16">
        <f t="shared" si="4"/>
        <v>49.9</v>
      </c>
      <c r="R61" s="120"/>
      <c r="S61" s="159" t="str">
        <f>VLOOKUP(B61,Объем!A:D,4,0)</f>
        <v>нет</v>
      </c>
      <c r="T61" s="159" t="str">
        <f>VLOOKUP(B61,Объем!A:E,5,0)</f>
        <v>нет</v>
      </c>
      <c r="U61" s="11" t="e">
        <f t="shared" si="5"/>
        <v>#VALUE!</v>
      </c>
      <c r="V61" s="95">
        <f>$V$631*$E61*G61</f>
        <v>0.50089218669029623</v>
      </c>
      <c r="W61" s="95">
        <f t="shared" ref="W61" si="126">$V$631*$E61*H61</f>
        <v>0.45241874926865461</v>
      </c>
      <c r="X61" s="95">
        <f t="shared" ref="X61" si="127">$V$631*$E61*I61</f>
        <v>0.50089218669029623</v>
      </c>
      <c r="Y61" s="95">
        <f t="shared" ref="Y61" si="128">$V$631*$E61*J61</f>
        <v>0.48473437421641569</v>
      </c>
      <c r="Z61" s="12">
        <f t="shared" si="9"/>
        <v>0.36529299924736025</v>
      </c>
      <c r="AA61" s="12">
        <f t="shared" si="10"/>
        <v>0.306245918230307</v>
      </c>
      <c r="AB61" s="12">
        <f t="shared" si="16"/>
        <v>0.12728583658780285</v>
      </c>
      <c r="AD61" s="12">
        <f t="shared" si="17"/>
        <v>0.86618518593765648</v>
      </c>
      <c r="AE61" s="12">
        <f t="shared" si="18"/>
        <v>0.75866466749896166</v>
      </c>
      <c r="AF61" s="12">
        <f t="shared" si="19"/>
        <v>0.62817802327809913</v>
      </c>
      <c r="AG61" s="12">
        <f t="shared" si="20"/>
        <v>0.48473437421641569</v>
      </c>
      <c r="AH61" s="30">
        <f t="shared" si="21"/>
        <v>2355.0016072310195</v>
      </c>
      <c r="AI61" s="30">
        <f t="shared" si="22"/>
        <v>2062.672671289527</v>
      </c>
      <c r="AJ61" s="30">
        <f t="shared" si="23"/>
        <v>1707.9029732489616</v>
      </c>
      <c r="AK61" s="30">
        <f t="shared" si="24"/>
        <v>1317.9055113070754</v>
      </c>
      <c r="AM61" s="30">
        <f t="shared" si="25"/>
        <v>7443.4827630765831</v>
      </c>
      <c r="AN61" s="12">
        <f t="shared" si="26"/>
        <v>0.79882475406547004</v>
      </c>
      <c r="AO61">
        <f t="shared" si="27"/>
        <v>5192.96</v>
      </c>
      <c r="AX61" s="164" t="s">
        <v>228</v>
      </c>
      <c r="AY61" s="108">
        <v>5192.96</v>
      </c>
    </row>
    <row r="62" spans="1:57" x14ac:dyDescent="0.3">
      <c r="A62" s="37" t="s">
        <v>229</v>
      </c>
      <c r="B62" s="37" t="s">
        <v>722</v>
      </c>
      <c r="C62" s="2"/>
      <c r="D62" s="2"/>
      <c r="E62" s="1">
        <f>VLOOKUP(B62,Площадь!A:B,2,0)</f>
        <v>68.099999999999994</v>
      </c>
      <c r="F62">
        <f t="shared" si="0"/>
        <v>120</v>
      </c>
      <c r="G62" s="1">
        <v>31</v>
      </c>
      <c r="H62" s="1">
        <v>28</v>
      </c>
      <c r="I62" s="1">
        <v>31</v>
      </c>
      <c r="J62" s="1">
        <v>30</v>
      </c>
      <c r="L62" s="112"/>
      <c r="N62" s="16">
        <f t="shared" si="1"/>
        <v>68.099999999999994</v>
      </c>
      <c r="O62" s="16">
        <f t="shared" si="2"/>
        <v>68.099999999999994</v>
      </c>
      <c r="P62" s="16">
        <f t="shared" si="3"/>
        <v>68.099999999999994</v>
      </c>
      <c r="Q62" s="16">
        <f t="shared" si="4"/>
        <v>68.099999999999994</v>
      </c>
      <c r="R62" s="120"/>
      <c r="S62" s="159" t="str">
        <f>VLOOKUP(B62,Объем!A:D,4,0)</f>
        <v>2,032</v>
      </c>
      <c r="T62" s="159">
        <f>VLOOKUP(B62,Объем!A:E,5,0)</f>
        <v>4.819</v>
      </c>
      <c r="U62" s="11">
        <f t="shared" si="5"/>
        <v>2.7869999999999999</v>
      </c>
      <c r="V62" s="95">
        <f>$U62*V$627/G$1*G62</f>
        <v>0.90213795379717276</v>
      </c>
      <c r="W62" s="95">
        <f t="shared" ref="W62" si="129">$U62*W$627/H$1*H62</f>
        <v>0.81234224915024034</v>
      </c>
      <c r="X62" s="95">
        <f t="shared" ref="X62" si="130">$U62*X$627/I$1*I62</f>
        <v>0.64314923872962837</v>
      </c>
      <c r="Y62" s="95">
        <f t="shared" ref="Y62" si="131">$U62*Y$627/J$1*J62</f>
        <v>0.42937055832295862</v>
      </c>
      <c r="Z62" s="12">
        <f t="shared" si="9"/>
        <v>0.49852611720932327</v>
      </c>
      <c r="AA62" s="12">
        <f t="shared" si="10"/>
        <v>0.41794282628224261</v>
      </c>
      <c r="AB62" s="12">
        <f t="shared" si="16"/>
        <v>0.17371073089437622</v>
      </c>
      <c r="AD62" s="12">
        <f t="shared" si="17"/>
        <v>1.4006640710064961</v>
      </c>
      <c r="AE62" s="12">
        <f t="shared" si="18"/>
        <v>1.230285075432483</v>
      </c>
      <c r="AF62" s="12">
        <f t="shared" si="19"/>
        <v>0.81685996962400464</v>
      </c>
      <c r="AG62" s="12">
        <f t="shared" si="20"/>
        <v>0.42937055832295862</v>
      </c>
      <c r="AH62" s="30">
        <f t="shared" si="21"/>
        <v>3808.1534895338823</v>
      </c>
      <c r="AI62" s="30">
        <f t="shared" si="22"/>
        <v>3344.9236687873436</v>
      </c>
      <c r="AJ62" s="30">
        <f t="shared" si="23"/>
        <v>2220.8952226131364</v>
      </c>
      <c r="AK62" s="30">
        <f t="shared" si="24"/>
        <v>1167.3812613796265</v>
      </c>
      <c r="AM62" s="30">
        <f t="shared" si="25"/>
        <v>10541.35364231399</v>
      </c>
      <c r="AN62" s="12">
        <f t="shared" si="26"/>
        <v>1.090179674385942</v>
      </c>
      <c r="AO62">
        <f t="shared" si="27"/>
        <v>4553.4799999999996</v>
      </c>
      <c r="AQ62" s="75"/>
      <c r="AR62" s="75"/>
      <c r="AS62" s="75"/>
      <c r="AT62" s="75"/>
      <c r="AU62" s="75"/>
      <c r="AV62" s="75"/>
      <c r="AW62" s="75"/>
      <c r="AX62" s="164" t="s">
        <v>229</v>
      </c>
      <c r="AY62" s="108">
        <v>4553.4799999999996</v>
      </c>
      <c r="AZ62" s="75"/>
      <c r="BA62" s="75"/>
      <c r="BB62" s="75"/>
      <c r="BC62" s="75"/>
      <c r="BD62" s="75"/>
      <c r="BE62" s="75"/>
    </row>
    <row r="63" spans="1:57" x14ac:dyDescent="0.3">
      <c r="A63" s="37" t="s">
        <v>230</v>
      </c>
      <c r="B63" s="37" t="s">
        <v>723</v>
      </c>
      <c r="C63" s="2"/>
      <c r="D63" s="2"/>
      <c r="E63" s="1">
        <f>VLOOKUP(B63,Площадь!A:B,2,0)</f>
        <v>30.6</v>
      </c>
      <c r="F63">
        <f t="shared" si="0"/>
        <v>120</v>
      </c>
      <c r="G63" s="1">
        <v>31</v>
      </c>
      <c r="H63" s="1">
        <v>28</v>
      </c>
      <c r="I63" s="1">
        <v>31</v>
      </c>
      <c r="J63" s="1">
        <v>30</v>
      </c>
      <c r="L63" s="112"/>
      <c r="N63" s="16">
        <f t="shared" si="1"/>
        <v>30.6</v>
      </c>
      <c r="O63" s="16">
        <f t="shared" si="2"/>
        <v>30.6</v>
      </c>
      <c r="P63" s="16">
        <f t="shared" si="3"/>
        <v>30.6</v>
      </c>
      <c r="Q63" s="16">
        <f t="shared" si="4"/>
        <v>30.6</v>
      </c>
      <c r="R63" s="120"/>
      <c r="S63" s="159">
        <f>VLOOKUP(B63,Объем!A:D,4,0)</f>
        <v>11.52202620719612</v>
      </c>
      <c r="T63" s="159" t="str">
        <f>VLOOKUP(B63,Объем!A:E,5,0)</f>
        <v>нет</v>
      </c>
      <c r="U63" s="11" t="e">
        <f t="shared" si="5"/>
        <v>#VALUE!</v>
      </c>
      <c r="V63" s="95">
        <f>$V$631*$E63*G63</f>
        <v>0.30716033893232592</v>
      </c>
      <c r="W63" s="95">
        <f t="shared" ref="W63" si="132">$V$631*$E63*H63</f>
        <v>0.27743514484210086</v>
      </c>
      <c r="X63" s="95">
        <f t="shared" ref="X63" si="133">$V$631*$E63*I63</f>
        <v>0.30716033893232592</v>
      </c>
      <c r="Y63" s="95">
        <f t="shared" ref="Y63" si="134">$V$631*$E63*J63</f>
        <v>0.29725194090225088</v>
      </c>
      <c r="Z63" s="12">
        <f t="shared" si="9"/>
        <v>0.22400733019978405</v>
      </c>
      <c r="AA63" s="12">
        <f t="shared" si="10"/>
        <v>0.18779809815325443</v>
      </c>
      <c r="AB63" s="12">
        <f t="shared" si="16"/>
        <v>7.8055042075887121E-2</v>
      </c>
      <c r="AD63" s="12">
        <f t="shared" si="17"/>
        <v>0.53116766913211</v>
      </c>
      <c r="AE63" s="12">
        <f t="shared" si="18"/>
        <v>0.46523324299535529</v>
      </c>
      <c r="AF63" s="12">
        <f t="shared" si="19"/>
        <v>0.38521538100821306</v>
      </c>
      <c r="AG63" s="12">
        <f t="shared" si="20"/>
        <v>0.29725194090225088</v>
      </c>
      <c r="AH63" s="30">
        <f t="shared" si="21"/>
        <v>1444.1492821897634</v>
      </c>
      <c r="AI63" s="30">
        <f t="shared" si="22"/>
        <v>1264.8854457206319</v>
      </c>
      <c r="AJ63" s="30">
        <f t="shared" si="23"/>
        <v>1047.33128219275</v>
      </c>
      <c r="AK63" s="30">
        <f t="shared" si="24"/>
        <v>808.17452196385773</v>
      </c>
      <c r="AM63" s="30">
        <f t="shared" si="25"/>
        <v>4564.5405320670034</v>
      </c>
      <c r="AN63" s="12">
        <f t="shared" si="26"/>
        <v>0.48986047042892555</v>
      </c>
      <c r="AO63">
        <f t="shared" si="27"/>
        <v>3781.32</v>
      </c>
      <c r="AX63" s="164" t="s">
        <v>230</v>
      </c>
      <c r="AY63" s="108">
        <v>3781.32</v>
      </c>
    </row>
    <row r="64" spans="1:57" x14ac:dyDescent="0.3">
      <c r="A64" s="37" t="s">
        <v>231</v>
      </c>
      <c r="B64" s="37" t="s">
        <v>724</v>
      </c>
      <c r="C64" s="2"/>
      <c r="D64" s="2"/>
      <c r="E64" s="1">
        <f>VLOOKUP(B64,Площадь!A:B,2,0)</f>
        <v>33.700000000000003</v>
      </c>
      <c r="F64">
        <f t="shared" si="0"/>
        <v>120</v>
      </c>
      <c r="G64" s="1">
        <v>31</v>
      </c>
      <c r="H64" s="1">
        <v>28</v>
      </c>
      <c r="I64" s="1">
        <v>31</v>
      </c>
      <c r="J64" s="1">
        <v>30</v>
      </c>
      <c r="L64" s="112"/>
      <c r="N64" s="16">
        <f t="shared" si="1"/>
        <v>33.700000000000003</v>
      </c>
      <c r="O64" s="16">
        <f t="shared" si="2"/>
        <v>33.700000000000003</v>
      </c>
      <c r="P64" s="16">
        <f t="shared" si="3"/>
        <v>33.700000000000003</v>
      </c>
      <c r="Q64" s="16">
        <f t="shared" si="4"/>
        <v>33.700000000000003</v>
      </c>
      <c r="R64" s="120"/>
      <c r="S64" s="159" t="str">
        <f>VLOOKUP(B64,Объем!A:D,4,0)</f>
        <v>13,488</v>
      </c>
      <c r="T64" s="159">
        <f>VLOOKUP(B64,Объем!A:E,5,0)</f>
        <v>14.936999999999999</v>
      </c>
      <c r="U64" s="11">
        <f t="shared" si="5"/>
        <v>1.4489999999999998</v>
      </c>
      <c r="V64" s="95">
        <f t="shared" ref="V64:V65" si="135">$U64*V$627/G$1*G64</f>
        <v>0.46903404917549452</v>
      </c>
      <c r="W64" s="95">
        <f t="shared" ref="W64:W65" si="136">$U64*W$627/H$1*H64</f>
        <v>0.4223480154354855</v>
      </c>
      <c r="X64" s="95">
        <f t="shared" ref="X64:X65" si="137">$U64*X$627/I$1*I64</f>
        <v>0.33438221992078632</v>
      </c>
      <c r="Y64" s="95">
        <f t="shared" ref="Y64:Y65" si="138">$U64*Y$627/J$1*J64</f>
        <v>0.22323571546823359</v>
      </c>
      <c r="Z64" s="12">
        <f t="shared" si="9"/>
        <v>0.24670088325923931</v>
      </c>
      <c r="AA64" s="12">
        <f t="shared" si="10"/>
        <v>0.20682339567858413</v>
      </c>
      <c r="AB64" s="12">
        <f t="shared" si="16"/>
        <v>8.5962579018215565E-2</v>
      </c>
      <c r="AD64" s="12">
        <f t="shared" si="17"/>
        <v>0.71573493243473385</v>
      </c>
      <c r="AE64" s="12">
        <f t="shared" si="18"/>
        <v>0.6291714111140696</v>
      </c>
      <c r="AF64" s="12">
        <f t="shared" si="19"/>
        <v>0.4203447989390019</v>
      </c>
      <c r="AG64" s="12">
        <f t="shared" si="20"/>
        <v>0.22323571546823359</v>
      </c>
      <c r="AH64" s="30">
        <f t="shared" si="21"/>
        <v>1945.9544490022031</v>
      </c>
      <c r="AI64" s="30">
        <f t="shared" si="22"/>
        <v>1710.6038159651548</v>
      </c>
      <c r="AJ64" s="30">
        <f t="shared" si="23"/>
        <v>1142.8418462513373</v>
      </c>
      <c r="AK64" s="30">
        <f t="shared" si="24"/>
        <v>606.93772792934294</v>
      </c>
      <c r="AM64" s="30">
        <f t="shared" si="25"/>
        <v>5406.3378391480383</v>
      </c>
      <c r="AN64" s="12">
        <f t="shared" si="26"/>
        <v>0.53948685795603901</v>
      </c>
      <c r="AO64">
        <f t="shared" si="27"/>
        <v>4038</v>
      </c>
      <c r="AX64" s="164" t="s">
        <v>231</v>
      </c>
      <c r="AY64" s="108">
        <v>4038</v>
      </c>
    </row>
    <row r="65" spans="1:57" x14ac:dyDescent="0.3">
      <c r="A65" s="37" t="s">
        <v>232</v>
      </c>
      <c r="B65" s="37" t="s">
        <v>725</v>
      </c>
      <c r="C65" s="2"/>
      <c r="D65" s="2"/>
      <c r="E65" s="1">
        <f>VLOOKUP(B65,Площадь!A:B,2,0)</f>
        <v>33.799999999999997</v>
      </c>
      <c r="F65">
        <f t="shared" si="0"/>
        <v>120</v>
      </c>
      <c r="G65" s="1">
        <v>31</v>
      </c>
      <c r="H65" s="1">
        <v>28</v>
      </c>
      <c r="I65" s="1">
        <v>31</v>
      </c>
      <c r="J65" s="1">
        <v>30</v>
      </c>
      <c r="L65" s="112"/>
      <c r="N65" s="16">
        <f t="shared" si="1"/>
        <v>33.799999999999997</v>
      </c>
      <c r="O65" s="16">
        <f t="shared" si="2"/>
        <v>33.799999999999997</v>
      </c>
      <c r="P65" s="16">
        <f t="shared" si="3"/>
        <v>33.799999999999997</v>
      </c>
      <c r="Q65" s="16">
        <f t="shared" si="4"/>
        <v>33.799999999999997</v>
      </c>
      <c r="R65" s="120"/>
      <c r="S65" s="159" t="str">
        <f>VLOOKUP(B65,Объем!A:D,4,0)</f>
        <v>11,311</v>
      </c>
      <c r="T65" s="159">
        <f>VLOOKUP(B65,Объем!A:E,5,0)</f>
        <v>12.396000000000001</v>
      </c>
      <c r="U65" s="11">
        <f t="shared" si="5"/>
        <v>1.0850000000000009</v>
      </c>
      <c r="V65" s="95">
        <f t="shared" si="135"/>
        <v>0.35120907063865564</v>
      </c>
      <c r="W65" s="95">
        <f t="shared" si="136"/>
        <v>0.31625092943236865</v>
      </c>
      <c r="X65" s="95">
        <f t="shared" si="137"/>
        <v>0.25038282167981607</v>
      </c>
      <c r="Y65" s="95">
        <f t="shared" si="138"/>
        <v>0.16715717824916057</v>
      </c>
      <c r="Z65" s="12">
        <f t="shared" si="9"/>
        <v>0.24743293335793137</v>
      </c>
      <c r="AA65" s="12">
        <f t="shared" si="10"/>
        <v>0.20743711495359474</v>
      </c>
      <c r="AB65" s="12">
        <f t="shared" si="16"/>
        <v>8.6217660855064854E-2</v>
      </c>
      <c r="AD65" s="12">
        <f t="shared" si="17"/>
        <v>0.59864200399658696</v>
      </c>
      <c r="AE65" s="12">
        <f t="shared" si="18"/>
        <v>0.52368804438596339</v>
      </c>
      <c r="AF65" s="12">
        <f t="shared" si="19"/>
        <v>0.33660048253488095</v>
      </c>
      <c r="AG65" s="12">
        <f t="shared" si="20"/>
        <v>0.16715717824916057</v>
      </c>
      <c r="AH65" s="30">
        <f t="shared" si="21"/>
        <v>1627.5998533060006</v>
      </c>
      <c r="AI65" s="30">
        <f t="shared" si="22"/>
        <v>1423.8135288374451</v>
      </c>
      <c r="AJ65" s="30">
        <f t="shared" si="23"/>
        <v>915.15612392548508</v>
      </c>
      <c r="AK65" s="30">
        <f t="shared" si="24"/>
        <v>454.47027936738277</v>
      </c>
      <c r="AM65" s="30">
        <f t="shared" si="25"/>
        <v>4421.0397854363137</v>
      </c>
      <c r="AN65" s="12">
        <f t="shared" si="26"/>
        <v>0.54108770916659099</v>
      </c>
      <c r="AO65">
        <f t="shared" si="27"/>
        <v>4308.8</v>
      </c>
      <c r="AX65" s="164" t="s">
        <v>232</v>
      </c>
      <c r="AY65" s="108">
        <v>4308.8</v>
      </c>
    </row>
    <row r="66" spans="1:57" x14ac:dyDescent="0.3">
      <c r="A66" s="37" t="s">
        <v>233</v>
      </c>
      <c r="B66" s="37" t="s">
        <v>726</v>
      </c>
      <c r="C66" s="2"/>
      <c r="D66" s="2"/>
      <c r="E66" s="1">
        <f>VLOOKUP(B66,Площадь!A:B,2,0)</f>
        <v>34.1</v>
      </c>
      <c r="F66">
        <f t="shared" si="0"/>
        <v>120</v>
      </c>
      <c r="G66" s="1">
        <v>31</v>
      </c>
      <c r="H66" s="1">
        <v>28</v>
      </c>
      <c r="I66" s="1">
        <v>31</v>
      </c>
      <c r="J66" s="1">
        <v>30</v>
      </c>
      <c r="L66" s="112"/>
      <c r="N66" s="16">
        <f t="shared" si="1"/>
        <v>34.1</v>
      </c>
      <c r="O66" s="16">
        <f t="shared" si="2"/>
        <v>34.1</v>
      </c>
      <c r="P66" s="16">
        <f t="shared" si="3"/>
        <v>34.1</v>
      </c>
      <c r="Q66" s="16">
        <f t="shared" si="4"/>
        <v>34.1</v>
      </c>
      <c r="R66" s="120"/>
      <c r="S66" s="159">
        <f>VLOOKUP(B66,Объем!A:D,4,0)</f>
        <v>14.450870030112426</v>
      </c>
      <c r="T66" s="159" t="str">
        <f>VLOOKUP(B66,Объем!A:E,5,0)</f>
        <v>нет</v>
      </c>
      <c r="U66" s="11" t="e">
        <f t="shared" si="5"/>
        <v>#VALUE!</v>
      </c>
      <c r="V66" s="95">
        <f>$V$631*$E66*G66</f>
        <v>0.34229305743765731</v>
      </c>
      <c r="W66" s="95">
        <f t="shared" ref="W66" si="139">$V$631*$E66*H66</f>
        <v>0.3091679228469163</v>
      </c>
      <c r="X66" s="95">
        <f t="shared" ref="X66" si="140">$V$631*$E66*I66</f>
        <v>0.34229305743765731</v>
      </c>
      <c r="Y66" s="95">
        <f t="shared" ref="Y66" si="141">$V$631*$E66*J66</f>
        <v>0.33125134590741029</v>
      </c>
      <c r="Z66" s="12">
        <f t="shared" si="9"/>
        <v>0.24962908365400771</v>
      </c>
      <c r="AA66" s="12">
        <f t="shared" si="10"/>
        <v>0.20927827277862665</v>
      </c>
      <c r="AB66" s="12">
        <f t="shared" si="16"/>
        <v>8.6982906365612775E-2</v>
      </c>
      <c r="AD66" s="12">
        <f t="shared" si="17"/>
        <v>0.59192214109166508</v>
      </c>
      <c r="AE66" s="12">
        <f t="shared" si="18"/>
        <v>0.51844619562554295</v>
      </c>
      <c r="AF66" s="12">
        <f t="shared" si="19"/>
        <v>0.4292759638032701</v>
      </c>
      <c r="AG66" s="12">
        <f t="shared" si="20"/>
        <v>0.33125134590741029</v>
      </c>
      <c r="AH66" s="30">
        <f t="shared" si="21"/>
        <v>1609.3297556428408</v>
      </c>
      <c r="AI66" s="30">
        <f t="shared" si="22"/>
        <v>1409.5618855906387</v>
      </c>
      <c r="AJ66" s="30">
        <f t="shared" si="23"/>
        <v>1167.124075907607</v>
      </c>
      <c r="AK66" s="30">
        <f t="shared" si="24"/>
        <v>900.61278427998525</v>
      </c>
      <c r="AM66" s="30">
        <f t="shared" si="25"/>
        <v>5086.6285014210716</v>
      </c>
      <c r="AN66" s="12">
        <f t="shared" si="26"/>
        <v>0.54589026279824715</v>
      </c>
      <c r="AO66">
        <f t="shared" si="27"/>
        <v>3548.6</v>
      </c>
      <c r="AX66" s="164" t="s">
        <v>233</v>
      </c>
      <c r="AY66" s="108">
        <v>3548.6</v>
      </c>
    </row>
    <row r="67" spans="1:57" x14ac:dyDescent="0.3">
      <c r="A67" s="37" t="s">
        <v>234</v>
      </c>
      <c r="B67" s="37" t="s">
        <v>727</v>
      </c>
      <c r="C67" s="2"/>
      <c r="D67" s="2"/>
      <c r="E67" s="1">
        <f>VLOOKUP(B67,Площадь!A:B,2,0)</f>
        <v>34</v>
      </c>
      <c r="F67">
        <f t="shared" ref="F67:F130" si="142">SUM(G67:J67)</f>
        <v>120</v>
      </c>
      <c r="G67" s="1">
        <v>31</v>
      </c>
      <c r="H67" s="1">
        <v>28</v>
      </c>
      <c r="I67" s="1">
        <v>31</v>
      </c>
      <c r="J67" s="1">
        <v>30</v>
      </c>
      <c r="L67" s="112"/>
      <c r="N67" s="16">
        <f t="shared" ref="N67:N130" si="143">ROUND($E67/G$37*G67,2)</f>
        <v>34</v>
      </c>
      <c r="O67" s="16">
        <f t="shared" ref="O67:O130" si="144">ROUND($E67/H$37*H67,2)</f>
        <v>34</v>
      </c>
      <c r="P67" s="16">
        <f t="shared" ref="P67:P130" si="145">ROUND($E67/I$37*I67,2)</f>
        <v>34</v>
      </c>
      <c r="Q67" s="16">
        <f t="shared" ref="Q67:Q130" si="146">ROUND($E67/J$37*J67,2)</f>
        <v>34</v>
      </c>
      <c r="R67" s="120"/>
      <c r="S67" s="159" t="str">
        <f>VLOOKUP(B67,Объем!A:D,4,0)</f>
        <v>3,612</v>
      </c>
      <c r="T67" s="159">
        <f>VLOOKUP(B67,Объем!A:E,5,0)</f>
        <v>5.5229999999999997</v>
      </c>
      <c r="U67" s="11">
        <f t="shared" ref="U67:U130" si="147">T67-S67</f>
        <v>1.9109999999999996</v>
      </c>
      <c r="V67" s="95">
        <f>$U67*V$627/G$1*G67</f>
        <v>0.6185811373184058</v>
      </c>
      <c r="W67" s="95">
        <f t="shared" ref="W67" si="148">$U67*W$627/H$1*H67</f>
        <v>0.55700970151636486</v>
      </c>
      <c r="X67" s="95">
        <f t="shared" ref="X67" si="149">$U67*X$627/I$1*I67</f>
        <v>0.44099684076509499</v>
      </c>
      <c r="Y67" s="95">
        <f t="shared" ref="Y67" si="150">$U67*Y$627/J$1*J67</f>
        <v>0.2944123204001341</v>
      </c>
      <c r="Z67" s="12">
        <f t="shared" ref="Z67:Z130" si="151">Z$627/$N$627*N67</f>
        <v>0.24889703355531562</v>
      </c>
      <c r="AA67" s="12">
        <f t="shared" ref="AA67:AA130" si="152">AA$627/$O$627*O67</f>
        <v>0.20866455350361601</v>
      </c>
      <c r="AB67" s="12">
        <f t="shared" ref="AB67:AB130" si="153">AB$627/$P$627*P67</f>
        <v>8.6727824528763472E-2</v>
      </c>
      <c r="AD67" s="12">
        <f t="shared" si="17"/>
        <v>0.86747817087372137</v>
      </c>
      <c r="AE67" s="12">
        <f t="shared" si="18"/>
        <v>0.76567425501998088</v>
      </c>
      <c r="AF67" s="12">
        <f t="shared" si="19"/>
        <v>0.52772466529385842</v>
      </c>
      <c r="AG67" s="12">
        <f t="shared" si="20"/>
        <v>0.2944123204001341</v>
      </c>
      <c r="AH67" s="30">
        <f t="shared" si="21"/>
        <v>2358.5170005348914</v>
      </c>
      <c r="AI67" s="30">
        <f t="shared" si="22"/>
        <v>2081.7304780334243</v>
      </c>
      <c r="AJ67" s="30">
        <f t="shared" si="23"/>
        <v>1434.7883744942483</v>
      </c>
      <c r="AK67" s="30">
        <f t="shared" si="24"/>
        <v>800.45410495029262</v>
      </c>
      <c r="AM67" s="30">
        <f t="shared" si="25"/>
        <v>6675.4899580128558</v>
      </c>
      <c r="AN67" s="12">
        <f t="shared" si="26"/>
        <v>0.54428941158769506</v>
      </c>
      <c r="AO67">
        <f t="shared" si="27"/>
        <v>4433.84</v>
      </c>
      <c r="AX67" s="164" t="s">
        <v>234</v>
      </c>
      <c r="AY67" s="108">
        <v>4433.84</v>
      </c>
    </row>
    <row r="68" spans="1:57" x14ac:dyDescent="0.3">
      <c r="A68" s="37" t="s">
        <v>235</v>
      </c>
      <c r="B68" s="37" t="s">
        <v>728</v>
      </c>
      <c r="C68" s="2"/>
      <c r="D68" s="2"/>
      <c r="E68" s="1">
        <f>VLOOKUP(B68,Площадь!A:B,2,0)</f>
        <v>28.4</v>
      </c>
      <c r="F68">
        <f t="shared" si="142"/>
        <v>120</v>
      </c>
      <c r="G68" s="1">
        <v>31</v>
      </c>
      <c r="H68" s="1">
        <v>28</v>
      </c>
      <c r="I68" s="1">
        <v>31</v>
      </c>
      <c r="J68" s="1">
        <v>30</v>
      </c>
      <c r="L68" s="112"/>
      <c r="N68" s="16">
        <f t="shared" si="143"/>
        <v>28.4</v>
      </c>
      <c r="O68" s="16">
        <f t="shared" si="144"/>
        <v>28.4</v>
      </c>
      <c r="P68" s="16">
        <f t="shared" si="145"/>
        <v>28.4</v>
      </c>
      <c r="Q68" s="16">
        <f t="shared" si="146"/>
        <v>28.4</v>
      </c>
      <c r="R68" s="120"/>
      <c r="S68" s="159" t="str">
        <f>VLOOKUP(B68,Объем!A:D,4,0)</f>
        <v>нет</v>
      </c>
      <c r="T68" s="159">
        <f>VLOOKUP(B68,Объем!A:E,5,0)</f>
        <v>1.4999999999999999E-2</v>
      </c>
      <c r="U68" s="11" t="e">
        <f t="shared" si="147"/>
        <v>#VALUE!</v>
      </c>
      <c r="V68" s="95">
        <f>$V$631*$E68*G68</f>
        <v>0.28507691587183187</v>
      </c>
      <c r="W68" s="95">
        <f t="shared" ref="W68" si="154">$V$631*$E68*H68</f>
        <v>0.25748882723907396</v>
      </c>
      <c r="X68" s="95">
        <f t="shared" ref="X68" si="155">$V$631*$E68*I68</f>
        <v>0.28507691587183187</v>
      </c>
      <c r="Y68" s="95">
        <f t="shared" ref="Y68" si="156">$V$631*$E68*J68</f>
        <v>0.27588088632757923</v>
      </c>
      <c r="Z68" s="12">
        <f t="shared" si="151"/>
        <v>0.20790222802855773</v>
      </c>
      <c r="AA68" s="12">
        <f t="shared" si="152"/>
        <v>0.17429627410302043</v>
      </c>
      <c r="AB68" s="12">
        <f t="shared" si="153"/>
        <v>7.2443241665202426E-2</v>
      </c>
      <c r="AD68" s="12">
        <f t="shared" ref="AD68:AD131" si="157">Z68+V68</f>
        <v>0.4929791439003896</v>
      </c>
      <c r="AE68" s="12">
        <f t="shared" ref="AE68:AE131" si="158">AA68+W68</f>
        <v>0.43178510134209436</v>
      </c>
      <c r="AF68" s="12">
        <f t="shared" ref="AF68:AF131" si="159">AB68+X68</f>
        <v>0.35752015753703431</v>
      </c>
      <c r="AG68" s="12">
        <f t="shared" ref="AG68:AG131" si="160">AC68+Y68</f>
        <v>0.27588088632757923</v>
      </c>
      <c r="AH68" s="30">
        <f t="shared" ref="AH68:AH131" si="161">AD68*$AJ$1</f>
        <v>1340.3215560192573</v>
      </c>
      <c r="AI68" s="30">
        <f t="shared" ref="AI68:AI131" si="162">AE68*$AJ$1</f>
        <v>1173.9459692309131</v>
      </c>
      <c r="AJ68" s="30">
        <f t="shared" ref="AJ68:AJ131" si="163">AF68*$AJ$1</f>
        <v>972.03295471483966</v>
      </c>
      <c r="AK68" s="30">
        <f t="shared" ref="AK68:AK131" si="164">AG68*$AJ$1</f>
        <v>750.07047136514905</v>
      </c>
      <c r="AM68" s="30">
        <f t="shared" ref="AM68:AM131" si="165">SUM(AH68:AK68)</f>
        <v>4236.3709513301592</v>
      </c>
      <c r="AN68" s="12">
        <f t="shared" ref="AN68:AN131" si="166">Z68+AA68+AB68+AC68</f>
        <v>0.45464174379678057</v>
      </c>
      <c r="AO68">
        <f t="shared" ref="AO68:AO131" si="167">VLOOKUP(A68,AX:AY,2,0)</f>
        <v>2955.92</v>
      </c>
      <c r="AX68" s="164" t="s">
        <v>235</v>
      </c>
      <c r="AY68" s="108">
        <v>2955.92</v>
      </c>
    </row>
    <row r="69" spans="1:57" x14ac:dyDescent="0.3">
      <c r="A69" s="37" t="s">
        <v>236</v>
      </c>
      <c r="B69" s="37" t="s">
        <v>729</v>
      </c>
      <c r="C69" s="2"/>
      <c r="D69" s="2"/>
      <c r="E69" s="1">
        <f>VLOOKUP(B69,Площадь!A:B,2,0)</f>
        <v>52.3</v>
      </c>
      <c r="F69">
        <f t="shared" si="142"/>
        <v>120</v>
      </c>
      <c r="G69" s="1">
        <v>31</v>
      </c>
      <c r="H69" s="1">
        <v>28</v>
      </c>
      <c r="I69" s="1">
        <v>31</v>
      </c>
      <c r="J69" s="1">
        <v>30</v>
      </c>
      <c r="L69" s="112"/>
      <c r="N69" s="16">
        <f t="shared" si="143"/>
        <v>52.3</v>
      </c>
      <c r="O69" s="16">
        <f t="shared" si="144"/>
        <v>52.3</v>
      </c>
      <c r="P69" s="16">
        <f t="shared" si="145"/>
        <v>52.3</v>
      </c>
      <c r="Q69" s="16">
        <f t="shared" si="146"/>
        <v>52.3</v>
      </c>
      <c r="R69" s="120"/>
      <c r="S69" s="159" t="str">
        <f>VLOOKUP(B69,Объем!A:D,4,0)</f>
        <v>22,257</v>
      </c>
      <c r="T69" s="159">
        <f>VLOOKUP(B69,Объем!A:E,5,0)</f>
        <v>26.498000000000001</v>
      </c>
      <c r="U69" s="11">
        <f t="shared" si="147"/>
        <v>4.2409999999999997</v>
      </c>
      <c r="V69" s="95">
        <f>$U69*V$627/G$1*G69</f>
        <v>1.372790477952569</v>
      </c>
      <c r="W69" s="95">
        <f t="shared" ref="W69" si="168">$U69*W$627/H$1*H69</f>
        <v>1.2361476421407136</v>
      </c>
      <c r="X69" s="95">
        <f t="shared" ref="X69" si="169">$U69*X$627/I$1*I69</f>
        <v>0.97868529653834013</v>
      </c>
      <c r="Y69" s="95">
        <f t="shared" ref="Y69" si="170">$U69*Y$627/J$1*J69</f>
        <v>0.65337658336837723</v>
      </c>
      <c r="Z69" s="12">
        <f t="shared" si="151"/>
        <v>0.38286220161597073</v>
      </c>
      <c r="AA69" s="12">
        <f t="shared" si="152"/>
        <v>0.32097518083056226</v>
      </c>
      <c r="AB69" s="12">
        <f t="shared" si="153"/>
        <v>0.13340780067218616</v>
      </c>
      <c r="AD69" s="12">
        <f t="shared" si="157"/>
        <v>1.7556526795685397</v>
      </c>
      <c r="AE69" s="12">
        <f t="shared" si="158"/>
        <v>1.5571228229712759</v>
      </c>
      <c r="AF69" s="12">
        <f t="shared" si="159"/>
        <v>1.1120930972105263</v>
      </c>
      <c r="AG69" s="12">
        <f t="shared" si="160"/>
        <v>0.65337658336837723</v>
      </c>
      <c r="AH69" s="30">
        <f t="shared" si="161"/>
        <v>4773.3036182645374</v>
      </c>
      <c r="AI69" s="30">
        <f t="shared" si="162"/>
        <v>4233.536673550765</v>
      </c>
      <c r="AJ69" s="30">
        <f t="shared" si="163"/>
        <v>3023.5809545579232</v>
      </c>
      <c r="AK69" s="30">
        <f t="shared" si="164"/>
        <v>1776.4133223936115</v>
      </c>
      <c r="AM69" s="30">
        <f t="shared" si="165"/>
        <v>13806.834568766837</v>
      </c>
      <c r="AN69" s="12">
        <f t="shared" si="166"/>
        <v>0.83724518311871909</v>
      </c>
      <c r="AO69">
        <f t="shared" si="167"/>
        <v>6458.84</v>
      </c>
      <c r="AX69" s="164" t="s">
        <v>236</v>
      </c>
      <c r="AY69" s="108">
        <v>6458.84</v>
      </c>
    </row>
    <row r="70" spans="1:57" x14ac:dyDescent="0.3">
      <c r="A70" s="37" t="s">
        <v>237</v>
      </c>
      <c r="B70" s="37" t="s">
        <v>730</v>
      </c>
      <c r="C70" s="2"/>
      <c r="D70" s="2"/>
      <c r="E70" s="1">
        <f>VLOOKUP(B70,Площадь!A:B,2,0)</f>
        <v>70.900000000000006</v>
      </c>
      <c r="F70">
        <f t="shared" si="142"/>
        <v>120</v>
      </c>
      <c r="G70" s="1">
        <v>31</v>
      </c>
      <c r="H70" s="1">
        <v>28</v>
      </c>
      <c r="I70" s="1">
        <v>31</v>
      </c>
      <c r="J70" s="1">
        <v>30</v>
      </c>
      <c r="L70" s="112"/>
      <c r="N70" s="16">
        <f t="shared" si="143"/>
        <v>70.900000000000006</v>
      </c>
      <c r="O70" s="16">
        <f t="shared" si="144"/>
        <v>70.900000000000006</v>
      </c>
      <c r="P70" s="16">
        <f t="shared" si="145"/>
        <v>70.900000000000006</v>
      </c>
      <c r="Q70" s="16">
        <f t="shared" si="146"/>
        <v>70.900000000000006</v>
      </c>
      <c r="R70" s="120"/>
      <c r="S70" s="159" t="str">
        <f>VLOOKUP(B70,Объем!A:D,4,0)</f>
        <v>17,801</v>
      </c>
      <c r="T70" s="159" t="str">
        <f>VLOOKUP(B70,Объем!A:E,5,0)</f>
        <v>нет</v>
      </c>
      <c r="U70" s="11" t="e">
        <f t="shared" si="147"/>
        <v>#VALUE!</v>
      </c>
      <c r="V70" s="95">
        <f>$V$631*$E70*G70</f>
        <v>0.7116884977222846</v>
      </c>
      <c r="W70" s="95">
        <f t="shared" ref="W70" si="171">$V$631*$E70*H70</f>
        <v>0.64281541729754732</v>
      </c>
      <c r="X70" s="95">
        <f t="shared" ref="X70" si="172">$V$631*$E70*I70</f>
        <v>0.7116884977222846</v>
      </c>
      <c r="Y70" s="95">
        <f t="shared" ref="Y70" si="173">$V$631*$E70*J70</f>
        <v>0.68873080424737221</v>
      </c>
      <c r="Z70" s="12">
        <f t="shared" si="151"/>
        <v>0.51902351997270224</v>
      </c>
      <c r="AA70" s="12">
        <f t="shared" si="152"/>
        <v>0.43512696598254047</v>
      </c>
      <c r="AB70" s="12">
        <f t="shared" si="153"/>
        <v>0.18085302232615677</v>
      </c>
      <c r="AD70" s="12">
        <f t="shared" si="157"/>
        <v>1.2307120176949868</v>
      </c>
      <c r="AE70" s="12">
        <f t="shared" si="158"/>
        <v>1.0779423832800878</v>
      </c>
      <c r="AF70" s="12">
        <f t="shared" si="159"/>
        <v>0.89254152004844134</v>
      </c>
      <c r="AG70" s="12">
        <f t="shared" si="160"/>
        <v>0.68873080424737221</v>
      </c>
      <c r="AH70" s="30">
        <f t="shared" si="161"/>
        <v>3346.0844479494845</v>
      </c>
      <c r="AI70" s="30">
        <f t="shared" si="162"/>
        <v>2930.7313105095686</v>
      </c>
      <c r="AJ70" s="30">
        <f t="shared" si="163"/>
        <v>2426.6597355381036</v>
      </c>
      <c r="AK70" s="30">
        <f t="shared" si="164"/>
        <v>1872.5350852038407</v>
      </c>
      <c r="AM70" s="30">
        <f t="shared" si="165"/>
        <v>10576.010579200998</v>
      </c>
      <c r="AN70" s="12">
        <f t="shared" si="166"/>
        <v>1.1350035082813996</v>
      </c>
      <c r="AO70">
        <f t="shared" si="167"/>
        <v>7796.48</v>
      </c>
      <c r="AX70" s="164" t="s">
        <v>237</v>
      </c>
      <c r="AY70" s="108">
        <v>7796.48</v>
      </c>
    </row>
    <row r="71" spans="1:57" x14ac:dyDescent="0.3">
      <c r="A71" s="37" t="s">
        <v>238</v>
      </c>
      <c r="B71" s="37" t="s">
        <v>11</v>
      </c>
      <c r="C71" s="2"/>
      <c r="D71" s="2"/>
      <c r="E71" s="1">
        <f>VLOOKUP(B71,Площадь!A:B,2,0)</f>
        <v>32.799999999999997</v>
      </c>
      <c r="F71">
        <f t="shared" si="142"/>
        <v>120</v>
      </c>
      <c r="G71" s="1">
        <v>31</v>
      </c>
      <c r="H71" s="1">
        <v>28</v>
      </c>
      <c r="I71" s="1">
        <v>31</v>
      </c>
      <c r="J71" s="1">
        <v>30</v>
      </c>
      <c r="L71" s="112"/>
      <c r="N71" s="16">
        <f t="shared" si="143"/>
        <v>32.799999999999997</v>
      </c>
      <c r="O71" s="16">
        <f t="shared" si="144"/>
        <v>32.799999999999997</v>
      </c>
      <c r="P71" s="16">
        <f t="shared" si="145"/>
        <v>32.799999999999997</v>
      </c>
      <c r="Q71" s="16">
        <f t="shared" si="146"/>
        <v>32.799999999999997</v>
      </c>
      <c r="R71" s="120"/>
      <c r="S71" s="159" t="str">
        <f>VLOOKUP(B71,Объем!A:D,4,0)</f>
        <v>13,53</v>
      </c>
      <c r="T71" s="159">
        <f>VLOOKUP(B71,Объем!A:E,5,0)</f>
        <v>15.6</v>
      </c>
      <c r="U71" s="11">
        <f t="shared" si="147"/>
        <v>2.0700000000000003</v>
      </c>
      <c r="V71" s="95">
        <f>$U71*V$627/G$1*G71</f>
        <v>0.67004864167927802</v>
      </c>
      <c r="W71" s="95">
        <f t="shared" ref="W71" si="174">$U71*W$627/H$1*H71</f>
        <v>0.60335430776497945</v>
      </c>
      <c r="X71" s="95">
        <f t="shared" ref="X71" si="175">$U71*X$627/I$1*I71</f>
        <v>0.47768888560112344</v>
      </c>
      <c r="Y71" s="95">
        <f t="shared" ref="Y71" si="176">$U71*Y$627/J$1*J71</f>
        <v>0.31890816495461949</v>
      </c>
      <c r="Z71" s="12">
        <f t="shared" si="151"/>
        <v>0.24011243237101032</v>
      </c>
      <c r="AA71" s="12">
        <f t="shared" si="152"/>
        <v>0.20129992220348839</v>
      </c>
      <c r="AB71" s="12">
        <f t="shared" si="153"/>
        <v>8.3666842486571816E-2</v>
      </c>
      <c r="AD71" s="12">
        <f t="shared" si="157"/>
        <v>0.91016107405028834</v>
      </c>
      <c r="AE71" s="12">
        <f t="shared" si="158"/>
        <v>0.8046542299684678</v>
      </c>
      <c r="AF71" s="12">
        <f t="shared" si="159"/>
        <v>0.56135572808769529</v>
      </c>
      <c r="AG71" s="12">
        <f t="shared" si="160"/>
        <v>0.31890816495461949</v>
      </c>
      <c r="AH71" s="30">
        <f t="shared" si="161"/>
        <v>2474.5641313494052</v>
      </c>
      <c r="AI71" s="30">
        <f t="shared" si="162"/>
        <v>2187.7100135228698</v>
      </c>
      <c r="AJ71" s="30">
        <f t="shared" si="163"/>
        <v>1526.2251806393879</v>
      </c>
      <c r="AK71" s="30">
        <f t="shared" si="164"/>
        <v>867.05389704191862</v>
      </c>
      <c r="AM71" s="30">
        <f t="shared" si="165"/>
        <v>7055.5532225535817</v>
      </c>
      <c r="AN71" s="12">
        <f t="shared" si="166"/>
        <v>0.52507919706107054</v>
      </c>
      <c r="AO71">
        <f t="shared" si="167"/>
        <v>4238.08</v>
      </c>
      <c r="AX71" s="164" t="s">
        <v>238</v>
      </c>
      <c r="AY71" s="108">
        <v>4238.08</v>
      </c>
    </row>
    <row r="72" spans="1:57" x14ac:dyDescent="0.3">
      <c r="A72" s="37" t="s">
        <v>239</v>
      </c>
      <c r="B72" s="37" t="s">
        <v>731</v>
      </c>
      <c r="C72" s="2"/>
      <c r="D72" s="2"/>
      <c r="E72" s="1">
        <f>VLOOKUP(B72,Площадь!A:B,2,0)</f>
        <v>50.9</v>
      </c>
      <c r="F72">
        <f t="shared" si="142"/>
        <v>120</v>
      </c>
      <c r="G72" s="1">
        <v>31</v>
      </c>
      <c r="H72" s="1">
        <v>28</v>
      </c>
      <c r="I72" s="1">
        <v>31</v>
      </c>
      <c r="J72" s="1">
        <v>30</v>
      </c>
      <c r="L72" s="112"/>
      <c r="N72" s="16">
        <f t="shared" si="143"/>
        <v>50.9</v>
      </c>
      <c r="O72" s="16">
        <f t="shared" si="144"/>
        <v>50.9</v>
      </c>
      <c r="P72" s="16">
        <f t="shared" si="145"/>
        <v>50.9</v>
      </c>
      <c r="Q72" s="16">
        <f t="shared" si="146"/>
        <v>50.9</v>
      </c>
      <c r="R72" s="120"/>
      <c r="S72" s="159" t="str">
        <f>VLOOKUP(B72,Объем!A:D,4,0)</f>
        <v>нет</v>
      </c>
      <c r="T72" s="159" t="str">
        <f>VLOOKUP(B72,Объем!A:E,5,0)</f>
        <v>нет</v>
      </c>
      <c r="U72" s="11" t="e">
        <f t="shared" si="147"/>
        <v>#VALUE!</v>
      </c>
      <c r="V72" s="95">
        <f>$V$631*$E72*G72</f>
        <v>0.51093010626324797</v>
      </c>
      <c r="W72" s="95">
        <f t="shared" ref="W72" si="177">$V$631*$E72*H72</f>
        <v>0.46148525727003042</v>
      </c>
      <c r="X72" s="95">
        <f t="shared" ref="X72" si="178">$V$631*$E72*I72</f>
        <v>0.51093010626324797</v>
      </c>
      <c r="Y72" s="95">
        <f t="shared" ref="Y72" si="179">$V$631*$E72*J72</f>
        <v>0.49444848993217544</v>
      </c>
      <c r="Z72" s="12">
        <f t="shared" si="151"/>
        <v>0.3726135002342813</v>
      </c>
      <c r="AA72" s="12">
        <f t="shared" si="152"/>
        <v>0.31238311098041338</v>
      </c>
      <c r="AB72" s="12">
        <f t="shared" si="153"/>
        <v>0.1298366549562959</v>
      </c>
      <c r="AD72" s="12">
        <f t="shared" si="157"/>
        <v>0.88354360649752928</v>
      </c>
      <c r="AE72" s="12">
        <f t="shared" si="158"/>
        <v>0.77386836825044381</v>
      </c>
      <c r="AF72" s="12">
        <f t="shared" si="159"/>
        <v>0.6407667612195439</v>
      </c>
      <c r="AG72" s="12">
        <f t="shared" si="160"/>
        <v>0.49444848993217544</v>
      </c>
      <c r="AH72" s="30">
        <f t="shared" si="161"/>
        <v>2402.1960282176128</v>
      </c>
      <c r="AI72" s="30">
        <f t="shared" si="162"/>
        <v>2104.008796966672</v>
      </c>
      <c r="AJ72" s="30">
        <f t="shared" si="163"/>
        <v>1742.1294857389205</v>
      </c>
      <c r="AK72" s="30">
        <f t="shared" si="164"/>
        <v>1344.3164433973973</v>
      </c>
      <c r="AM72" s="30">
        <f t="shared" si="165"/>
        <v>7592.6507543206017</v>
      </c>
      <c r="AN72" s="12">
        <f t="shared" si="166"/>
        <v>0.81483326617099061</v>
      </c>
      <c r="AO72">
        <f t="shared" si="167"/>
        <v>5297.36</v>
      </c>
      <c r="AX72" s="164" t="s">
        <v>239</v>
      </c>
      <c r="AY72" s="108">
        <v>5297.36</v>
      </c>
    </row>
    <row r="73" spans="1:57" x14ac:dyDescent="0.3">
      <c r="A73" s="37" t="s">
        <v>1195</v>
      </c>
      <c r="B73" s="37" t="s">
        <v>732</v>
      </c>
      <c r="C73" s="2"/>
      <c r="D73" s="2"/>
      <c r="E73" s="1">
        <f>VLOOKUP(B73,Площадь!A:B,2,0)</f>
        <v>49.9</v>
      </c>
      <c r="F73">
        <f t="shared" si="142"/>
        <v>120</v>
      </c>
      <c r="G73" s="1">
        <v>31</v>
      </c>
      <c r="H73" s="1">
        <v>28</v>
      </c>
      <c r="I73" s="1">
        <v>31</v>
      </c>
      <c r="J73" s="1">
        <v>30</v>
      </c>
      <c r="L73" s="112"/>
      <c r="N73" s="16">
        <f t="shared" si="143"/>
        <v>49.9</v>
      </c>
      <c r="O73" s="16">
        <f t="shared" si="144"/>
        <v>49.9</v>
      </c>
      <c r="P73" s="16">
        <f t="shared" si="145"/>
        <v>49.9</v>
      </c>
      <c r="Q73" s="16">
        <f t="shared" si="146"/>
        <v>49.9</v>
      </c>
      <c r="R73" s="120"/>
      <c r="S73" s="159">
        <f>VLOOKUP(B73,Объем!A:D,4,0)</f>
        <v>16.842957769251189</v>
      </c>
      <c r="T73" s="159">
        <f>VLOOKUP(B73,Объем!A:E,5,0)</f>
        <v>17.920999999999999</v>
      </c>
      <c r="U73" s="11">
        <f t="shared" si="147"/>
        <v>1.0780422307488102</v>
      </c>
      <c r="V73" s="95">
        <f t="shared" ref="V73:V75" si="180">$U73*V$627/G$1*G73</f>
        <v>0.34895687554885946</v>
      </c>
      <c r="W73" s="95">
        <f t="shared" ref="W73:W75" si="181">$U73*W$627/H$1*H73</f>
        <v>0.31422291008447467</v>
      </c>
      <c r="X73" s="95">
        <f t="shared" ref="X73:X75" si="182">$U73*X$627/I$1*I73</f>
        <v>0.24877719412432281</v>
      </c>
      <c r="Y73" s="95">
        <f t="shared" ref="Y73:Y75" si="183">$U73*Y$627/J$1*J73</f>
        <v>0.16608525099115337</v>
      </c>
      <c r="Z73" s="12">
        <f t="shared" si="151"/>
        <v>0.36529299924736025</v>
      </c>
      <c r="AA73" s="12">
        <f t="shared" si="152"/>
        <v>0.306245918230307</v>
      </c>
      <c r="AB73" s="12">
        <f t="shared" si="153"/>
        <v>0.12728583658780285</v>
      </c>
      <c r="AD73" s="12">
        <f t="shared" si="157"/>
        <v>0.71424987479621971</v>
      </c>
      <c r="AE73" s="12">
        <f t="shared" si="158"/>
        <v>0.62046882831478167</v>
      </c>
      <c r="AF73" s="12">
        <f t="shared" si="159"/>
        <v>0.37606303071212566</v>
      </c>
      <c r="AG73" s="12">
        <f t="shared" si="160"/>
        <v>0.16608525099115337</v>
      </c>
      <c r="AH73" s="30">
        <f t="shared" si="161"/>
        <v>1941.9168445934581</v>
      </c>
      <c r="AI73" s="30">
        <f t="shared" si="162"/>
        <v>1686.9430597987948</v>
      </c>
      <c r="AJ73" s="30">
        <f t="shared" si="163"/>
        <v>1022.4476891607416</v>
      </c>
      <c r="AK73" s="30">
        <f t="shared" si="164"/>
        <v>451.55590209976765</v>
      </c>
      <c r="AM73" s="30">
        <f t="shared" si="165"/>
        <v>5102.863495652763</v>
      </c>
      <c r="AN73" s="12">
        <f t="shared" si="166"/>
        <v>0.79882475406547004</v>
      </c>
      <c r="AO73">
        <f t="shared" si="167"/>
        <v>6680.68</v>
      </c>
      <c r="AX73" s="164" t="s">
        <v>1195</v>
      </c>
      <c r="AY73" s="108">
        <v>6680.68</v>
      </c>
    </row>
    <row r="74" spans="1:57" x14ac:dyDescent="0.3">
      <c r="A74" s="37" t="s">
        <v>240</v>
      </c>
      <c r="B74" s="37" t="s">
        <v>733</v>
      </c>
      <c r="C74" s="2"/>
      <c r="D74" s="2"/>
      <c r="E74" s="1">
        <f>VLOOKUP(B74,Площадь!A:B,2,0)</f>
        <v>68.099999999999994</v>
      </c>
      <c r="F74">
        <f t="shared" si="142"/>
        <v>120</v>
      </c>
      <c r="G74" s="1">
        <v>31</v>
      </c>
      <c r="H74" s="1">
        <v>28</v>
      </c>
      <c r="I74" s="1">
        <v>31</v>
      </c>
      <c r="J74" s="1">
        <v>30</v>
      </c>
      <c r="L74" s="112"/>
      <c r="N74" s="16">
        <f t="shared" si="143"/>
        <v>68.099999999999994</v>
      </c>
      <c r="O74" s="16">
        <f t="shared" si="144"/>
        <v>68.099999999999994</v>
      </c>
      <c r="P74" s="16">
        <f t="shared" si="145"/>
        <v>68.099999999999994</v>
      </c>
      <c r="Q74" s="16">
        <f t="shared" si="146"/>
        <v>68.099999999999994</v>
      </c>
      <c r="R74" s="120"/>
      <c r="S74" s="159">
        <f>VLOOKUP(B74,Объем!A:D,4,0)</f>
        <v>31.471136755230582</v>
      </c>
      <c r="T74" s="159">
        <f>VLOOKUP(B74,Объем!A:E,5,0)</f>
        <v>34.28</v>
      </c>
      <c r="U74" s="11">
        <f t="shared" si="147"/>
        <v>2.8088632447694195</v>
      </c>
      <c r="V74" s="95">
        <f t="shared" si="180"/>
        <v>0.90921497672492702</v>
      </c>
      <c r="W74" s="95">
        <f t="shared" si="181"/>
        <v>0.81871484959147189</v>
      </c>
      <c r="X74" s="95">
        <f t="shared" si="182"/>
        <v>0.64819456676321718</v>
      </c>
      <c r="Y74" s="95">
        <f t="shared" si="183"/>
        <v>0.43273885168980369</v>
      </c>
      <c r="Z74" s="12">
        <f t="shared" si="151"/>
        <v>0.49852611720932327</v>
      </c>
      <c r="AA74" s="12">
        <f t="shared" si="152"/>
        <v>0.41794282628224261</v>
      </c>
      <c r="AB74" s="12">
        <f t="shared" si="153"/>
        <v>0.17371073089437622</v>
      </c>
      <c r="AD74" s="12">
        <f t="shared" si="157"/>
        <v>1.4077410939342503</v>
      </c>
      <c r="AE74" s="12">
        <f t="shared" si="158"/>
        <v>1.2366576758737144</v>
      </c>
      <c r="AF74" s="12">
        <f t="shared" si="159"/>
        <v>0.82190529765759335</v>
      </c>
      <c r="AG74" s="12">
        <f t="shared" si="160"/>
        <v>0.43273885168980369</v>
      </c>
      <c r="AH74" s="30">
        <f t="shared" si="161"/>
        <v>3827.3946410103185</v>
      </c>
      <c r="AI74" s="30">
        <f t="shared" si="162"/>
        <v>3362.2496223189723</v>
      </c>
      <c r="AJ74" s="30">
        <f t="shared" si="163"/>
        <v>2234.6125613774179</v>
      </c>
      <c r="AK74" s="30">
        <f t="shared" si="164"/>
        <v>1176.5390447512721</v>
      </c>
      <c r="AM74" s="30">
        <f t="shared" si="165"/>
        <v>10600.795869457981</v>
      </c>
      <c r="AN74" s="12">
        <f t="shared" si="166"/>
        <v>1.090179674385942</v>
      </c>
      <c r="AO74">
        <f t="shared" si="167"/>
        <v>8253.24</v>
      </c>
      <c r="AX74" s="164" t="s">
        <v>240</v>
      </c>
      <c r="AY74" s="108">
        <v>8253.24</v>
      </c>
    </row>
    <row r="75" spans="1:57" ht="15" thickBot="1" x14ac:dyDescent="0.35">
      <c r="A75" s="37" t="s">
        <v>241</v>
      </c>
      <c r="B75" s="37" t="s">
        <v>734</v>
      </c>
      <c r="C75" s="2"/>
      <c r="D75" s="2"/>
      <c r="E75" s="1">
        <f>VLOOKUP(B75,Площадь!A:B,2,0)</f>
        <v>30.6</v>
      </c>
      <c r="F75">
        <f t="shared" si="142"/>
        <v>120</v>
      </c>
      <c r="G75" s="1">
        <v>31</v>
      </c>
      <c r="H75" s="1">
        <v>28</v>
      </c>
      <c r="I75" s="1">
        <v>31</v>
      </c>
      <c r="J75" s="1">
        <v>30</v>
      </c>
      <c r="L75" s="112"/>
      <c r="N75" s="16">
        <f t="shared" si="143"/>
        <v>30.6</v>
      </c>
      <c r="O75" s="16">
        <f t="shared" si="144"/>
        <v>30.6</v>
      </c>
      <c r="P75" s="16">
        <f t="shared" si="145"/>
        <v>30.6</v>
      </c>
      <c r="Q75" s="16">
        <f t="shared" si="146"/>
        <v>30.6</v>
      </c>
      <c r="R75" s="120"/>
      <c r="S75" s="159">
        <f>VLOOKUP(B75,Объем!A:D,4,0)</f>
        <v>14.00002620719612</v>
      </c>
      <c r="T75" s="159">
        <f>VLOOKUP(B75,Объем!A:E,5,0)</f>
        <v>16.369</v>
      </c>
      <c r="U75" s="11">
        <f t="shared" si="147"/>
        <v>2.3689737928038799</v>
      </c>
      <c r="V75" s="95">
        <f t="shared" si="180"/>
        <v>0.7668249623391532</v>
      </c>
      <c r="W75" s="95">
        <f t="shared" si="181"/>
        <v>0.69049784679737325</v>
      </c>
      <c r="X75" s="95">
        <f t="shared" si="182"/>
        <v>0.54668234352789946</v>
      </c>
      <c r="Y75" s="95">
        <f t="shared" si="183"/>
        <v>0.36496864013945418</v>
      </c>
      <c r="Z75" s="12">
        <f t="shared" si="151"/>
        <v>0.22400733019978405</v>
      </c>
      <c r="AA75" s="12">
        <f t="shared" si="152"/>
        <v>0.18779809815325443</v>
      </c>
      <c r="AB75" s="12">
        <f t="shared" si="153"/>
        <v>7.8055042075887121E-2</v>
      </c>
      <c r="AD75" s="12">
        <f t="shared" si="157"/>
        <v>0.99083229253893723</v>
      </c>
      <c r="AE75" s="12">
        <f t="shared" si="158"/>
        <v>0.87829594495062768</v>
      </c>
      <c r="AF75" s="12">
        <f t="shared" si="159"/>
        <v>0.62473738560378655</v>
      </c>
      <c r="AG75" s="12">
        <f t="shared" si="160"/>
        <v>0.36496864013945418</v>
      </c>
      <c r="AH75" s="30">
        <f t="shared" si="161"/>
        <v>2693.8946536007134</v>
      </c>
      <c r="AI75" s="30">
        <f t="shared" si="162"/>
        <v>2387.9285810506658</v>
      </c>
      <c r="AJ75" s="30">
        <f t="shared" si="163"/>
        <v>1698.5484987272871</v>
      </c>
      <c r="AK75" s="30">
        <f t="shared" si="164"/>
        <v>992.28403818395088</v>
      </c>
      <c r="AM75" s="30">
        <f t="shared" si="165"/>
        <v>7772.6557715626168</v>
      </c>
      <c r="AN75" s="12">
        <f t="shared" si="166"/>
        <v>0.48986047042892555</v>
      </c>
      <c r="AO75">
        <f t="shared" si="167"/>
        <v>3819.4</v>
      </c>
      <c r="AX75" s="164" t="s">
        <v>241</v>
      </c>
      <c r="AY75" s="108">
        <v>3819.4</v>
      </c>
    </row>
    <row r="76" spans="1:57" s="75" customFormat="1" x14ac:dyDescent="0.3">
      <c r="A76" s="37" t="s">
        <v>242</v>
      </c>
      <c r="B76" s="37" t="s">
        <v>735</v>
      </c>
      <c r="C76" s="2"/>
      <c r="D76" s="2"/>
      <c r="E76" s="1">
        <f>VLOOKUP(B76,Площадь!A:B,2,0)</f>
        <v>33.700000000000003</v>
      </c>
      <c r="F76">
        <f t="shared" si="142"/>
        <v>120</v>
      </c>
      <c r="G76" s="1">
        <v>31</v>
      </c>
      <c r="H76" s="1">
        <v>28</v>
      </c>
      <c r="I76" s="1">
        <v>31</v>
      </c>
      <c r="J76" s="1">
        <v>30</v>
      </c>
      <c r="K76" s="4"/>
      <c r="L76" s="112"/>
      <c r="M76" s="4"/>
      <c r="N76" s="16">
        <f t="shared" si="143"/>
        <v>33.700000000000003</v>
      </c>
      <c r="O76" s="16">
        <f t="shared" si="144"/>
        <v>33.700000000000003</v>
      </c>
      <c r="P76" s="16">
        <f t="shared" si="145"/>
        <v>33.700000000000003</v>
      </c>
      <c r="Q76" s="16">
        <f t="shared" si="146"/>
        <v>33.700000000000003</v>
      </c>
      <c r="R76" s="126"/>
      <c r="S76" s="159" t="str">
        <f>VLOOKUP(B76,Объем!A:D,4,0)</f>
        <v>нет</v>
      </c>
      <c r="T76" s="159">
        <f>VLOOKUP(B76,Объем!A:E,5,0)</f>
        <v>1.3420000000000001</v>
      </c>
      <c r="U76" s="11" t="e">
        <f t="shared" si="147"/>
        <v>#VALUE!</v>
      </c>
      <c r="V76" s="95">
        <f t="shared" ref="V76:V78" si="184">$V$631*$E76*G76</f>
        <v>0.3382778896084766</v>
      </c>
      <c r="W76" s="95">
        <f t="shared" ref="W76:W78" si="185">$V$631*$E76*H76</f>
        <v>0.30554131964636594</v>
      </c>
      <c r="X76" s="95">
        <f t="shared" ref="X76:X78" si="186">$V$631*$E76*I76</f>
        <v>0.3382778896084766</v>
      </c>
      <c r="Y76" s="95">
        <f t="shared" ref="Y76:Y78" si="187">$V$631*$E76*J76</f>
        <v>0.3273656996211064</v>
      </c>
      <c r="Z76" s="12">
        <f t="shared" si="151"/>
        <v>0.24670088325923931</v>
      </c>
      <c r="AA76" s="12">
        <f t="shared" si="152"/>
        <v>0.20682339567858413</v>
      </c>
      <c r="AB76" s="12">
        <f t="shared" si="153"/>
        <v>8.5962579018215565E-2</v>
      </c>
      <c r="AC76" s="12"/>
      <c r="AD76" s="12">
        <f t="shared" si="157"/>
        <v>0.58497877286771593</v>
      </c>
      <c r="AE76" s="12">
        <f t="shared" si="158"/>
        <v>0.51236471532495009</v>
      </c>
      <c r="AF76" s="12">
        <f t="shared" si="159"/>
        <v>0.42424046862669218</v>
      </c>
      <c r="AG76" s="12">
        <f t="shared" si="160"/>
        <v>0.3273656996211064</v>
      </c>
      <c r="AH76" s="30">
        <f t="shared" si="161"/>
        <v>1590.4519872482035</v>
      </c>
      <c r="AI76" s="30">
        <f t="shared" si="162"/>
        <v>1393.0274353197808</v>
      </c>
      <c r="AJ76" s="30">
        <f t="shared" si="163"/>
        <v>1153.4334709116233</v>
      </c>
      <c r="AK76" s="30">
        <f t="shared" si="164"/>
        <v>890.04841144385659</v>
      </c>
      <c r="AL76"/>
      <c r="AM76" s="30">
        <f t="shared" si="165"/>
        <v>5026.9613049234649</v>
      </c>
      <c r="AN76" s="12">
        <f t="shared" si="166"/>
        <v>0.53948685795603901</v>
      </c>
      <c r="AO76">
        <f t="shared" si="167"/>
        <v>2972.2</v>
      </c>
      <c r="AP76"/>
      <c r="AQ76"/>
      <c r="AR76"/>
      <c r="AS76"/>
      <c r="AT76"/>
      <c r="AU76"/>
      <c r="AV76"/>
      <c r="AW76"/>
      <c r="AX76" s="164" t="s">
        <v>242</v>
      </c>
      <c r="AY76" s="108">
        <v>2972.2</v>
      </c>
      <c r="AZ76"/>
      <c r="BA76"/>
      <c r="BB76"/>
      <c r="BC76"/>
      <c r="BD76"/>
      <c r="BE76"/>
    </row>
    <row r="77" spans="1:57" x14ac:dyDescent="0.3">
      <c r="A77" s="37" t="s">
        <v>243</v>
      </c>
      <c r="B77" s="37" t="s">
        <v>736</v>
      </c>
      <c r="C77" s="2"/>
      <c r="D77" s="2"/>
      <c r="E77" s="1">
        <f>VLOOKUP(B77,Площадь!A:B,2,0)</f>
        <v>33.799999999999997</v>
      </c>
      <c r="F77">
        <f t="shared" si="142"/>
        <v>120</v>
      </c>
      <c r="G77" s="1">
        <v>31</v>
      </c>
      <c r="H77" s="1">
        <v>28</v>
      </c>
      <c r="I77" s="1">
        <v>31</v>
      </c>
      <c r="J77" s="1">
        <v>30</v>
      </c>
      <c r="L77" s="112"/>
      <c r="N77" s="16">
        <f t="shared" si="143"/>
        <v>33.799999999999997</v>
      </c>
      <c r="O77" s="16">
        <f t="shared" si="144"/>
        <v>33.799999999999997</v>
      </c>
      <c r="P77" s="16">
        <f t="shared" si="145"/>
        <v>33.799999999999997</v>
      </c>
      <c r="Q77" s="16">
        <f t="shared" si="146"/>
        <v>33.799999999999997</v>
      </c>
      <c r="R77" s="120"/>
      <c r="S77" s="159">
        <f>VLOOKUP(B77,Объем!A:D,4,0)</f>
        <v>11.401</v>
      </c>
      <c r="T77" s="159" t="str">
        <f>VLOOKUP(B77,Объем!A:E,5,0)</f>
        <v>нет</v>
      </c>
      <c r="U77" s="11" t="e">
        <f t="shared" si="147"/>
        <v>#VALUE!</v>
      </c>
      <c r="V77" s="95">
        <f t="shared" si="184"/>
        <v>0.33928168156577171</v>
      </c>
      <c r="W77" s="95">
        <f t="shared" si="185"/>
        <v>0.30644797044650351</v>
      </c>
      <c r="X77" s="95">
        <f t="shared" si="186"/>
        <v>0.33928168156577171</v>
      </c>
      <c r="Y77" s="95">
        <f t="shared" si="187"/>
        <v>0.32833711119268233</v>
      </c>
      <c r="Z77" s="12">
        <f t="shared" si="151"/>
        <v>0.24743293335793137</v>
      </c>
      <c r="AA77" s="12">
        <f t="shared" si="152"/>
        <v>0.20743711495359474</v>
      </c>
      <c r="AB77" s="12">
        <f t="shared" si="153"/>
        <v>8.6217660855064854E-2</v>
      </c>
      <c r="AD77" s="12">
        <f t="shared" si="157"/>
        <v>0.58671461492370303</v>
      </c>
      <c r="AE77" s="12">
        <f t="shared" si="158"/>
        <v>0.51388508540009825</v>
      </c>
      <c r="AF77" s="12">
        <f t="shared" si="159"/>
        <v>0.42549934242083653</v>
      </c>
      <c r="AG77" s="12">
        <f t="shared" si="160"/>
        <v>0.32833711119268233</v>
      </c>
      <c r="AH77" s="30">
        <f t="shared" si="161"/>
        <v>1595.1714293468624</v>
      </c>
      <c r="AI77" s="30">
        <f t="shared" si="162"/>
        <v>1397.1610478874952</v>
      </c>
      <c r="AJ77" s="30">
        <f t="shared" si="163"/>
        <v>1156.856122160619</v>
      </c>
      <c r="AK77" s="30">
        <f t="shared" si="164"/>
        <v>892.68950465288867</v>
      </c>
      <c r="AM77" s="30">
        <f t="shared" si="165"/>
        <v>5041.8781040478652</v>
      </c>
      <c r="AN77" s="12">
        <f t="shared" si="166"/>
        <v>0.54108770916659099</v>
      </c>
      <c r="AO77">
        <f t="shared" si="167"/>
        <v>2768.84</v>
      </c>
      <c r="AX77" s="164" t="s">
        <v>243</v>
      </c>
      <c r="AY77" s="108">
        <v>2768.84</v>
      </c>
    </row>
    <row r="78" spans="1:57" x14ac:dyDescent="0.3">
      <c r="A78" s="37" t="s">
        <v>244</v>
      </c>
      <c r="B78" s="37" t="s">
        <v>737</v>
      </c>
      <c r="C78" s="2"/>
      <c r="D78" s="2"/>
      <c r="E78" s="1">
        <f>VLOOKUP(B78,Площадь!A:B,2,0)</f>
        <v>34.1</v>
      </c>
      <c r="F78">
        <f t="shared" si="142"/>
        <v>120</v>
      </c>
      <c r="G78" s="1">
        <v>31</v>
      </c>
      <c r="H78" s="1">
        <v>28</v>
      </c>
      <c r="I78" s="1">
        <v>31</v>
      </c>
      <c r="J78" s="1">
        <v>30</v>
      </c>
      <c r="L78" s="112"/>
      <c r="N78" s="16">
        <f t="shared" si="143"/>
        <v>34.1</v>
      </c>
      <c r="O78" s="16">
        <f t="shared" si="144"/>
        <v>34.1</v>
      </c>
      <c r="P78" s="16">
        <f t="shared" si="145"/>
        <v>34.1</v>
      </c>
      <c r="Q78" s="16">
        <f t="shared" si="146"/>
        <v>34.1</v>
      </c>
      <c r="R78" s="120"/>
      <c r="S78" s="159">
        <f>VLOOKUP(B78,Объем!A:D,4,0)</f>
        <v>9.6393700301124241</v>
      </c>
      <c r="T78" s="159" t="str">
        <f>VLOOKUP(B78,Объем!A:E,5,0)</f>
        <v>нет</v>
      </c>
      <c r="U78" s="11" t="e">
        <f t="shared" si="147"/>
        <v>#VALUE!</v>
      </c>
      <c r="V78" s="95">
        <f t="shared" si="184"/>
        <v>0.34229305743765731</v>
      </c>
      <c r="W78" s="95">
        <f t="shared" si="185"/>
        <v>0.3091679228469163</v>
      </c>
      <c r="X78" s="95">
        <f t="shared" si="186"/>
        <v>0.34229305743765731</v>
      </c>
      <c r="Y78" s="95">
        <f t="shared" si="187"/>
        <v>0.33125134590741029</v>
      </c>
      <c r="Z78" s="12">
        <f t="shared" si="151"/>
        <v>0.24962908365400771</v>
      </c>
      <c r="AA78" s="12">
        <f t="shared" si="152"/>
        <v>0.20927827277862665</v>
      </c>
      <c r="AB78" s="12">
        <f t="shared" si="153"/>
        <v>8.6982906365612775E-2</v>
      </c>
      <c r="AD78" s="12">
        <f t="shared" si="157"/>
        <v>0.59192214109166508</v>
      </c>
      <c r="AE78" s="12">
        <f t="shared" si="158"/>
        <v>0.51844619562554295</v>
      </c>
      <c r="AF78" s="12">
        <f t="shared" si="159"/>
        <v>0.4292759638032701</v>
      </c>
      <c r="AG78" s="12">
        <f t="shared" si="160"/>
        <v>0.33125134590741029</v>
      </c>
      <c r="AH78" s="30">
        <f t="shared" si="161"/>
        <v>1609.3297556428408</v>
      </c>
      <c r="AI78" s="30">
        <f t="shared" si="162"/>
        <v>1409.5618855906387</v>
      </c>
      <c r="AJ78" s="30">
        <f t="shared" si="163"/>
        <v>1167.124075907607</v>
      </c>
      <c r="AK78" s="30">
        <f t="shared" si="164"/>
        <v>900.61278427998525</v>
      </c>
      <c r="AM78" s="30">
        <f t="shared" si="165"/>
        <v>5086.6285014210716</v>
      </c>
      <c r="AN78" s="12">
        <f t="shared" si="166"/>
        <v>0.54589026279824715</v>
      </c>
      <c r="AO78">
        <f t="shared" si="167"/>
        <v>3548.6</v>
      </c>
      <c r="AX78" s="164" t="s">
        <v>244</v>
      </c>
      <c r="AY78" s="108">
        <v>3548.6</v>
      </c>
    </row>
    <row r="79" spans="1:57" x14ac:dyDescent="0.3">
      <c r="A79" s="37" t="s">
        <v>245</v>
      </c>
      <c r="B79" s="37" t="s">
        <v>738</v>
      </c>
      <c r="C79" s="2"/>
      <c r="D79" s="2"/>
      <c r="E79" s="1">
        <f>VLOOKUP(B79,Площадь!A:B,2,0)</f>
        <v>34</v>
      </c>
      <c r="F79">
        <f t="shared" si="142"/>
        <v>120</v>
      </c>
      <c r="G79" s="1">
        <v>31</v>
      </c>
      <c r="H79" s="1">
        <v>28</v>
      </c>
      <c r="I79" s="1">
        <v>31</v>
      </c>
      <c r="J79" s="1">
        <v>30</v>
      </c>
      <c r="L79" s="112"/>
      <c r="N79" s="16">
        <f t="shared" si="143"/>
        <v>34</v>
      </c>
      <c r="O79" s="16">
        <f t="shared" si="144"/>
        <v>34</v>
      </c>
      <c r="P79" s="16">
        <f t="shared" si="145"/>
        <v>34</v>
      </c>
      <c r="Q79" s="16">
        <f t="shared" si="146"/>
        <v>34</v>
      </c>
      <c r="R79" s="120"/>
      <c r="S79" s="159" t="str">
        <f>VLOOKUP(B79,Объем!A:D,4,0)</f>
        <v>4,99</v>
      </c>
      <c r="T79" s="159">
        <f>VLOOKUP(B79,Объем!A:E,5,0)</f>
        <v>6.72</v>
      </c>
      <c r="U79" s="11">
        <f t="shared" si="147"/>
        <v>1.7299999999999995</v>
      </c>
      <c r="V79" s="95">
        <f>$U79*V$627/G$1*G79</f>
        <v>0.55999234304596646</v>
      </c>
      <c r="W79" s="95">
        <f t="shared" ref="W79" si="188">$U79*W$627/H$1*H79</f>
        <v>0.50425263402580389</v>
      </c>
      <c r="X79" s="95">
        <f t="shared" ref="X79" si="189">$U79*X$627/I$1*I79</f>
        <v>0.39922790922219481</v>
      </c>
      <c r="Y79" s="95">
        <f t="shared" ref="Y79" si="190">$U79*Y$627/J$1*J79</f>
        <v>0.26652711370603455</v>
      </c>
      <c r="Z79" s="12">
        <f t="shared" si="151"/>
        <v>0.24889703355531562</v>
      </c>
      <c r="AA79" s="12">
        <f t="shared" si="152"/>
        <v>0.20866455350361601</v>
      </c>
      <c r="AB79" s="12">
        <f t="shared" si="153"/>
        <v>8.6727824528763472E-2</v>
      </c>
      <c r="AD79" s="12">
        <f t="shared" si="157"/>
        <v>0.80888937660128213</v>
      </c>
      <c r="AE79" s="12">
        <f t="shared" si="158"/>
        <v>0.7129171875294199</v>
      </c>
      <c r="AF79" s="12">
        <f t="shared" si="159"/>
        <v>0.4859557337509583</v>
      </c>
      <c r="AG79" s="12">
        <f t="shared" si="160"/>
        <v>0.26652711370603455</v>
      </c>
      <c r="AH79" s="30">
        <f t="shared" si="161"/>
        <v>2199.2246148910981</v>
      </c>
      <c r="AI79" s="30">
        <f t="shared" si="162"/>
        <v>1938.2935077987374</v>
      </c>
      <c r="AJ79" s="30">
        <f t="shared" si="163"/>
        <v>1321.2261680367806</v>
      </c>
      <c r="AK79" s="30">
        <f t="shared" si="164"/>
        <v>724.6392472862409</v>
      </c>
      <c r="AM79" s="30">
        <f t="shared" si="165"/>
        <v>6183.3835380128567</v>
      </c>
      <c r="AN79" s="12">
        <f t="shared" si="166"/>
        <v>0.54428941158769506</v>
      </c>
      <c r="AO79">
        <f t="shared" si="167"/>
        <v>3422.44</v>
      </c>
      <c r="AX79" s="164" t="s">
        <v>245</v>
      </c>
      <c r="AY79" s="108">
        <v>3422.44</v>
      </c>
    </row>
    <row r="80" spans="1:57" x14ac:dyDescent="0.3">
      <c r="A80" s="37" t="s">
        <v>246</v>
      </c>
      <c r="B80" s="37" t="s">
        <v>739</v>
      </c>
      <c r="C80" s="2"/>
      <c r="D80" s="2"/>
      <c r="E80" s="1">
        <f>VLOOKUP(B80,Площадь!A:B,2,0)</f>
        <v>28.4</v>
      </c>
      <c r="F80">
        <f t="shared" si="142"/>
        <v>120</v>
      </c>
      <c r="G80" s="1">
        <v>31</v>
      </c>
      <c r="H80" s="1">
        <v>28</v>
      </c>
      <c r="I80" s="1">
        <v>31</v>
      </c>
      <c r="J80" s="1">
        <v>30</v>
      </c>
      <c r="L80" s="112"/>
      <c r="N80" s="16">
        <f t="shared" si="143"/>
        <v>28.4</v>
      </c>
      <c r="O80" s="16">
        <f t="shared" si="144"/>
        <v>28.4</v>
      </c>
      <c r="P80" s="16">
        <f t="shared" si="145"/>
        <v>28.4</v>
      </c>
      <c r="Q80" s="16">
        <f t="shared" si="146"/>
        <v>28.4</v>
      </c>
      <c r="R80" s="120"/>
      <c r="S80" s="159">
        <f>VLOOKUP(B80,Объем!A:D,4,0)</f>
        <v>11.877076799272521</v>
      </c>
      <c r="T80" s="159" t="str">
        <f>VLOOKUP(B80,Объем!A:E,5,0)</f>
        <v>нет</v>
      </c>
      <c r="U80" s="11" t="e">
        <f t="shared" si="147"/>
        <v>#VALUE!</v>
      </c>
      <c r="V80" s="95">
        <f>$V$631*$E80*G80</f>
        <v>0.28507691587183187</v>
      </c>
      <c r="W80" s="95">
        <f t="shared" ref="W80" si="191">$V$631*$E80*H80</f>
        <v>0.25748882723907396</v>
      </c>
      <c r="X80" s="95">
        <f t="shared" ref="X80" si="192">$V$631*$E80*I80</f>
        <v>0.28507691587183187</v>
      </c>
      <c r="Y80" s="95">
        <f t="shared" ref="Y80" si="193">$V$631*$E80*J80</f>
        <v>0.27588088632757923</v>
      </c>
      <c r="Z80" s="12">
        <f t="shared" si="151"/>
        <v>0.20790222802855773</v>
      </c>
      <c r="AA80" s="12">
        <f t="shared" si="152"/>
        <v>0.17429627410302043</v>
      </c>
      <c r="AB80" s="12">
        <f t="shared" si="153"/>
        <v>7.2443241665202426E-2</v>
      </c>
      <c r="AD80" s="12">
        <f t="shared" si="157"/>
        <v>0.4929791439003896</v>
      </c>
      <c r="AE80" s="12">
        <f t="shared" si="158"/>
        <v>0.43178510134209436</v>
      </c>
      <c r="AF80" s="12">
        <f t="shared" si="159"/>
        <v>0.35752015753703431</v>
      </c>
      <c r="AG80" s="12">
        <f t="shared" si="160"/>
        <v>0.27588088632757923</v>
      </c>
      <c r="AH80" s="30">
        <f t="shared" si="161"/>
        <v>1340.3215560192573</v>
      </c>
      <c r="AI80" s="30">
        <f t="shared" si="162"/>
        <v>1173.9459692309131</v>
      </c>
      <c r="AJ80" s="30">
        <f t="shared" si="163"/>
        <v>972.03295471483966</v>
      </c>
      <c r="AK80" s="30">
        <f t="shared" si="164"/>
        <v>750.07047136514905</v>
      </c>
      <c r="AM80" s="30">
        <f t="shared" si="165"/>
        <v>4236.3709513301592</v>
      </c>
      <c r="AN80" s="12">
        <f t="shared" si="166"/>
        <v>0.45464174379678057</v>
      </c>
      <c r="AO80">
        <f t="shared" si="167"/>
        <v>2955.92</v>
      </c>
      <c r="AX80" s="164" t="s">
        <v>246</v>
      </c>
      <c r="AY80" s="108">
        <v>2955.92</v>
      </c>
    </row>
    <row r="81" spans="1:57" x14ac:dyDescent="0.3">
      <c r="A81" s="37" t="s">
        <v>2005</v>
      </c>
      <c r="B81" s="37" t="s">
        <v>740</v>
      </c>
      <c r="C81" s="2"/>
      <c r="D81" s="2"/>
      <c r="E81" s="1">
        <f>VLOOKUP(B81,Площадь!A:B,2,0)</f>
        <v>52.3</v>
      </c>
      <c r="F81">
        <f t="shared" si="142"/>
        <v>120</v>
      </c>
      <c r="G81" s="1">
        <v>31</v>
      </c>
      <c r="H81" s="1">
        <v>28</v>
      </c>
      <c r="I81" s="1">
        <v>31</v>
      </c>
      <c r="J81" s="1">
        <v>30</v>
      </c>
      <c r="L81" s="112"/>
      <c r="N81" s="16">
        <f t="shared" si="143"/>
        <v>52.3</v>
      </c>
      <c r="O81" s="16">
        <f t="shared" si="144"/>
        <v>52.3</v>
      </c>
      <c r="P81" s="16">
        <f t="shared" si="145"/>
        <v>52.3</v>
      </c>
      <c r="Q81" s="16">
        <f t="shared" si="146"/>
        <v>52.3</v>
      </c>
      <c r="R81" s="120"/>
      <c r="S81" s="159">
        <f>VLOOKUP(B81,Объем!A:D,4,0)</f>
        <v>4.7080000000000002</v>
      </c>
      <c r="T81" s="159">
        <f>VLOOKUP(B81,Объем!A:E,5,0)</f>
        <v>5.6719999999999997</v>
      </c>
      <c r="U81" s="11">
        <f t="shared" si="147"/>
        <v>0.96399999999999952</v>
      </c>
      <c r="V81" s="95">
        <f t="shared" ref="V81:V82" si="194">$U81*V$627/G$1*G81</f>
        <v>0.31204197612503559</v>
      </c>
      <c r="W81" s="95">
        <f t="shared" ref="W81:W82" si="195">$U81*W$627/H$1*H81</f>
        <v>0.28098239260166175</v>
      </c>
      <c r="X81" s="95">
        <f t="shared" ref="X81:X82" si="196">$U81*X$627/I$1*I81</f>
        <v>0.22245994479202064</v>
      </c>
      <c r="Y81" s="95">
        <f t="shared" ref="Y81:Y82" si="197">$U81*Y$627/J$1*J81</f>
        <v>0.14851568648128163</v>
      </c>
      <c r="Z81" s="12">
        <f t="shared" si="151"/>
        <v>0.38286220161597073</v>
      </c>
      <c r="AA81" s="12">
        <f t="shared" si="152"/>
        <v>0.32097518083056226</v>
      </c>
      <c r="AB81" s="12">
        <f t="shared" si="153"/>
        <v>0.13340780067218616</v>
      </c>
      <c r="AD81" s="12">
        <f t="shared" si="157"/>
        <v>0.69490417774100632</v>
      </c>
      <c r="AE81" s="12">
        <f t="shared" si="158"/>
        <v>0.601957573432224</v>
      </c>
      <c r="AF81" s="12">
        <f t="shared" si="159"/>
        <v>0.3558677454642068</v>
      </c>
      <c r="AG81" s="12">
        <f t="shared" si="160"/>
        <v>0.14851568648128163</v>
      </c>
      <c r="AH81" s="30">
        <f t="shared" si="161"/>
        <v>1889.3193765258029</v>
      </c>
      <c r="AI81" s="30">
        <f t="shared" si="162"/>
        <v>1636.6142897989994</v>
      </c>
      <c r="AJ81" s="30">
        <f t="shared" si="163"/>
        <v>967.54034372299475</v>
      </c>
      <c r="AK81" s="30">
        <f t="shared" si="164"/>
        <v>403.78741871903816</v>
      </c>
      <c r="AM81" s="30">
        <f t="shared" si="165"/>
        <v>4897.2614287668357</v>
      </c>
      <c r="AN81" s="12">
        <f t="shared" si="166"/>
        <v>0.83724518311871909</v>
      </c>
      <c r="AO81">
        <f t="shared" si="167"/>
        <v>2427.37</v>
      </c>
      <c r="AX81" s="164" t="s">
        <v>2005</v>
      </c>
      <c r="AY81" s="108">
        <v>2427.37</v>
      </c>
    </row>
    <row r="82" spans="1:57" x14ac:dyDescent="0.3">
      <c r="A82" s="37" t="s">
        <v>247</v>
      </c>
      <c r="B82" s="37" t="s">
        <v>12</v>
      </c>
      <c r="C82" s="2"/>
      <c r="D82" s="2"/>
      <c r="E82" s="1">
        <f>VLOOKUP(B82,Площадь!A:B,2,0)</f>
        <v>32.700000000000003</v>
      </c>
      <c r="F82">
        <f t="shared" si="142"/>
        <v>120</v>
      </c>
      <c r="G82" s="1">
        <v>31</v>
      </c>
      <c r="H82" s="1">
        <v>28</v>
      </c>
      <c r="I82" s="1">
        <v>31</v>
      </c>
      <c r="J82" s="1">
        <v>30</v>
      </c>
      <c r="L82" s="112"/>
      <c r="N82" s="16">
        <f t="shared" si="143"/>
        <v>32.700000000000003</v>
      </c>
      <c r="O82" s="16">
        <f t="shared" si="144"/>
        <v>32.700000000000003</v>
      </c>
      <c r="P82" s="16">
        <f t="shared" si="145"/>
        <v>32.700000000000003</v>
      </c>
      <c r="Q82" s="16">
        <f t="shared" si="146"/>
        <v>32.700000000000003</v>
      </c>
      <c r="R82" s="120"/>
      <c r="S82" s="159">
        <f>VLOOKUP(B82,Объем!A:D,4,0)</f>
        <v>1.95</v>
      </c>
      <c r="T82" s="159">
        <f>VLOOKUP(B82,Объем!A:E,5,0)</f>
        <v>4.7119999999999997</v>
      </c>
      <c r="U82" s="11">
        <f t="shared" si="147"/>
        <v>2.7619999999999996</v>
      </c>
      <c r="V82" s="95">
        <f t="shared" si="194"/>
        <v>0.89404557889766445</v>
      </c>
      <c r="W82" s="95">
        <f t="shared" si="195"/>
        <v>0.80505536137530087</v>
      </c>
      <c r="X82" s="95">
        <f t="shared" si="196"/>
        <v>0.63738004929000125</v>
      </c>
      <c r="Y82" s="95">
        <f t="shared" si="197"/>
        <v>0.42551901043703322</v>
      </c>
      <c r="Z82" s="12">
        <f t="shared" si="151"/>
        <v>0.23938038227231825</v>
      </c>
      <c r="AA82" s="12">
        <f t="shared" si="152"/>
        <v>0.20068620292847777</v>
      </c>
      <c r="AB82" s="12">
        <f t="shared" si="153"/>
        <v>8.3411760649722513E-2</v>
      </c>
      <c r="AD82" s="12">
        <f t="shared" si="157"/>
        <v>1.1334259611699826</v>
      </c>
      <c r="AE82" s="12">
        <f t="shared" si="158"/>
        <v>1.0057415643037786</v>
      </c>
      <c r="AF82" s="12">
        <f t="shared" si="159"/>
        <v>0.7207918099397238</v>
      </c>
      <c r="AG82" s="12">
        <f t="shared" si="160"/>
        <v>0.42551901043703322</v>
      </c>
      <c r="AH82" s="30">
        <f t="shared" si="161"/>
        <v>3081.5811717481724</v>
      </c>
      <c r="AI82" s="30">
        <f t="shared" si="162"/>
        <v>2734.4302798603994</v>
      </c>
      <c r="AJ82" s="30">
        <f t="shared" si="163"/>
        <v>1959.70318870032</v>
      </c>
      <c r="AK82" s="30">
        <f t="shared" si="164"/>
        <v>1156.9095959564147</v>
      </c>
      <c r="AM82" s="30">
        <f t="shared" si="165"/>
        <v>8932.6242362653065</v>
      </c>
      <c r="AN82" s="12">
        <f t="shared" si="166"/>
        <v>0.52347834585051856</v>
      </c>
      <c r="AO82">
        <f t="shared" si="167"/>
        <v>3069</v>
      </c>
      <c r="AX82" s="164" t="s">
        <v>247</v>
      </c>
      <c r="AY82" s="108">
        <v>3069</v>
      </c>
    </row>
    <row r="83" spans="1:57" x14ac:dyDescent="0.3">
      <c r="A83" s="37" t="s">
        <v>1243</v>
      </c>
      <c r="B83" s="37" t="s">
        <v>741</v>
      </c>
      <c r="C83" s="2"/>
      <c r="D83" s="2"/>
      <c r="E83" s="1">
        <f>VLOOKUP(B83,Площадь!A:B,2,0)</f>
        <v>70.900000000000006</v>
      </c>
      <c r="F83">
        <f t="shared" si="142"/>
        <v>120</v>
      </c>
      <c r="G83" s="1">
        <v>31</v>
      </c>
      <c r="H83" s="1">
        <v>28</v>
      </c>
      <c r="I83" s="1">
        <v>31</v>
      </c>
      <c r="J83" s="1">
        <v>30</v>
      </c>
      <c r="L83" s="112"/>
      <c r="N83" s="16">
        <f t="shared" si="143"/>
        <v>70.900000000000006</v>
      </c>
      <c r="O83" s="16">
        <f t="shared" si="144"/>
        <v>70.900000000000006</v>
      </c>
      <c r="P83" s="16">
        <f t="shared" si="145"/>
        <v>70.900000000000006</v>
      </c>
      <c r="Q83" s="16">
        <f t="shared" si="146"/>
        <v>70.900000000000006</v>
      </c>
      <c r="R83" s="120"/>
      <c r="S83" s="159">
        <f>VLOOKUP(B83,Объем!A:D,4,0)</f>
        <v>17.071352643254283</v>
      </c>
      <c r="T83" s="159" t="str">
        <f>VLOOKUP(B83,Объем!A:E,5,0)</f>
        <v>нет</v>
      </c>
      <c r="U83" s="11" t="e">
        <f t="shared" si="147"/>
        <v>#VALUE!</v>
      </c>
      <c r="V83" s="95">
        <f t="shared" ref="V83:V84" si="198">$V$631*$E83*G83</f>
        <v>0.7116884977222846</v>
      </c>
      <c r="W83" s="95">
        <f t="shared" ref="W83:W84" si="199">$V$631*$E83*H83</f>
        <v>0.64281541729754732</v>
      </c>
      <c r="X83" s="95">
        <f t="shared" ref="X83:X84" si="200">$V$631*$E83*I83</f>
        <v>0.7116884977222846</v>
      </c>
      <c r="Y83" s="95">
        <f t="shared" ref="Y83:Y84" si="201">$V$631*$E83*J83</f>
        <v>0.68873080424737221</v>
      </c>
      <c r="Z83" s="12">
        <f t="shared" si="151"/>
        <v>0.51902351997270224</v>
      </c>
      <c r="AA83" s="12">
        <f t="shared" si="152"/>
        <v>0.43512696598254047</v>
      </c>
      <c r="AB83" s="12">
        <f t="shared" si="153"/>
        <v>0.18085302232615677</v>
      </c>
      <c r="AD83" s="12">
        <f t="shared" si="157"/>
        <v>1.2307120176949868</v>
      </c>
      <c r="AE83" s="12">
        <f t="shared" si="158"/>
        <v>1.0779423832800878</v>
      </c>
      <c r="AF83" s="12">
        <f t="shared" si="159"/>
        <v>0.89254152004844134</v>
      </c>
      <c r="AG83" s="12">
        <f t="shared" si="160"/>
        <v>0.68873080424737221</v>
      </c>
      <c r="AH83" s="30">
        <f t="shared" si="161"/>
        <v>3346.0844479494845</v>
      </c>
      <c r="AI83" s="30">
        <f t="shared" si="162"/>
        <v>2930.7313105095686</v>
      </c>
      <c r="AJ83" s="30">
        <f t="shared" si="163"/>
        <v>2426.6597355381036</v>
      </c>
      <c r="AK83" s="30">
        <f t="shared" si="164"/>
        <v>1872.5350852038407</v>
      </c>
      <c r="AM83" s="30">
        <f t="shared" si="165"/>
        <v>10576.010579200998</v>
      </c>
      <c r="AN83" s="12">
        <f t="shared" si="166"/>
        <v>1.1350035082813996</v>
      </c>
      <c r="AO83">
        <f t="shared" si="167"/>
        <v>7378.88</v>
      </c>
      <c r="AX83" s="164" t="s">
        <v>1243</v>
      </c>
      <c r="AY83" s="108">
        <v>7378.88</v>
      </c>
    </row>
    <row r="84" spans="1:57" x14ac:dyDescent="0.3">
      <c r="A84" s="37" t="s">
        <v>248</v>
      </c>
      <c r="B84" s="37" t="s">
        <v>742</v>
      </c>
      <c r="C84" s="2"/>
      <c r="D84" s="2"/>
      <c r="E84" s="1">
        <f>VLOOKUP(B84,Площадь!A:B,2,0)</f>
        <v>50.9</v>
      </c>
      <c r="F84">
        <f t="shared" si="142"/>
        <v>120</v>
      </c>
      <c r="G84" s="1">
        <v>31</v>
      </c>
      <c r="H84" s="1">
        <v>28</v>
      </c>
      <c r="I84" s="1">
        <v>31</v>
      </c>
      <c r="J84" s="1">
        <v>30</v>
      </c>
      <c r="L84" s="112"/>
      <c r="N84" s="16">
        <f t="shared" si="143"/>
        <v>50.9</v>
      </c>
      <c r="O84" s="16">
        <f t="shared" si="144"/>
        <v>50.9</v>
      </c>
      <c r="P84" s="16">
        <f t="shared" si="145"/>
        <v>50.9</v>
      </c>
      <c r="Q84" s="16">
        <f t="shared" si="146"/>
        <v>50.9</v>
      </c>
      <c r="R84" s="120"/>
      <c r="S84" s="159" t="str">
        <f>VLOOKUP(B84,Объем!A:D,4,0)</f>
        <v>11,642</v>
      </c>
      <c r="T84" s="159" t="str">
        <f>VLOOKUP(B84,Объем!A:E,5,0)</f>
        <v>нет</v>
      </c>
      <c r="U84" s="11" t="e">
        <f t="shared" si="147"/>
        <v>#VALUE!</v>
      </c>
      <c r="V84" s="95">
        <f t="shared" si="198"/>
        <v>0.51093010626324797</v>
      </c>
      <c r="W84" s="95">
        <f t="shared" si="199"/>
        <v>0.46148525727003042</v>
      </c>
      <c r="X84" s="95">
        <f t="shared" si="200"/>
        <v>0.51093010626324797</v>
      </c>
      <c r="Y84" s="95">
        <f t="shared" si="201"/>
        <v>0.49444848993217544</v>
      </c>
      <c r="Z84" s="12">
        <f t="shared" si="151"/>
        <v>0.3726135002342813</v>
      </c>
      <c r="AA84" s="12">
        <f t="shared" si="152"/>
        <v>0.31238311098041338</v>
      </c>
      <c r="AB84" s="12">
        <f t="shared" si="153"/>
        <v>0.1298366549562959</v>
      </c>
      <c r="AD84" s="12">
        <f t="shared" si="157"/>
        <v>0.88354360649752928</v>
      </c>
      <c r="AE84" s="12">
        <f t="shared" si="158"/>
        <v>0.77386836825044381</v>
      </c>
      <c r="AF84" s="12">
        <f t="shared" si="159"/>
        <v>0.6407667612195439</v>
      </c>
      <c r="AG84" s="12">
        <f t="shared" si="160"/>
        <v>0.49444848993217544</v>
      </c>
      <c r="AH84" s="30">
        <f t="shared" si="161"/>
        <v>2402.1960282176128</v>
      </c>
      <c r="AI84" s="30">
        <f t="shared" si="162"/>
        <v>2104.008796966672</v>
      </c>
      <c r="AJ84" s="30">
        <f t="shared" si="163"/>
        <v>1742.1294857389205</v>
      </c>
      <c r="AK84" s="30">
        <f t="shared" si="164"/>
        <v>1344.3164433973973</v>
      </c>
      <c r="AM84" s="30">
        <f t="shared" si="165"/>
        <v>7592.6507543206017</v>
      </c>
      <c r="AN84" s="12">
        <f t="shared" si="166"/>
        <v>0.81483326617099061</v>
      </c>
      <c r="AO84">
        <f t="shared" si="167"/>
        <v>4376.2</v>
      </c>
      <c r="AQ84" s="75"/>
      <c r="AR84" s="75"/>
      <c r="AS84" s="75"/>
      <c r="AT84" s="75"/>
      <c r="AU84" s="75"/>
      <c r="AV84" s="75"/>
      <c r="AW84" s="75"/>
      <c r="AX84" s="164" t="s">
        <v>248</v>
      </c>
      <c r="AY84" s="108">
        <v>4376.2</v>
      </c>
      <c r="AZ84" s="75"/>
      <c r="BA84" s="75"/>
      <c r="BB84" s="75"/>
      <c r="BC84" s="75"/>
      <c r="BD84" s="75"/>
      <c r="BE84" s="75"/>
    </row>
    <row r="85" spans="1:57" x14ac:dyDescent="0.3">
      <c r="A85" s="37" t="s">
        <v>249</v>
      </c>
      <c r="B85" s="37" t="s">
        <v>743</v>
      </c>
      <c r="C85" s="2"/>
      <c r="D85" s="2"/>
      <c r="E85" s="1">
        <f>VLOOKUP(B85,Площадь!A:B,2,0)</f>
        <v>49.9</v>
      </c>
      <c r="F85">
        <f t="shared" si="142"/>
        <v>120</v>
      </c>
      <c r="G85" s="1">
        <v>31</v>
      </c>
      <c r="H85" s="1">
        <v>28</v>
      </c>
      <c r="I85" s="1">
        <v>31</v>
      </c>
      <c r="J85" s="1">
        <v>30</v>
      </c>
      <c r="L85" s="112"/>
      <c r="N85" s="16">
        <f t="shared" si="143"/>
        <v>49.9</v>
      </c>
      <c r="O85" s="16">
        <f t="shared" si="144"/>
        <v>49.9</v>
      </c>
      <c r="P85" s="16">
        <f t="shared" si="145"/>
        <v>49.9</v>
      </c>
      <c r="Q85" s="16">
        <f t="shared" si="146"/>
        <v>49.9</v>
      </c>
      <c r="R85" s="120"/>
      <c r="S85" s="159">
        <f>VLOOKUP(B85,Объем!A:D,4,0)</f>
        <v>22.759957769251191</v>
      </c>
      <c r="T85" s="159">
        <f>VLOOKUP(B85,Объем!A:E,5,0)</f>
        <v>26.388999999999999</v>
      </c>
      <c r="U85" s="11">
        <f t="shared" si="147"/>
        <v>3.6290422307488086</v>
      </c>
      <c r="V85" s="95">
        <f>$U85*V$627/G$1*G85</f>
        <v>1.1747028102946744</v>
      </c>
      <c r="W85" s="95">
        <f t="shared" ref="W85" si="202">$U85*W$627/H$1*H85</f>
        <v>1.057776938639287</v>
      </c>
      <c r="X85" s="95">
        <f t="shared" ref="X85" si="203">$U85*X$627/I$1*I85</f>
        <v>0.83746528454387115</v>
      </c>
      <c r="Y85" s="95">
        <f t="shared" ref="Y85" si="204">$U85*Y$627/J$1*J85</f>
        <v>0.5590971972709764</v>
      </c>
      <c r="Z85" s="12">
        <f t="shared" si="151"/>
        <v>0.36529299924736025</v>
      </c>
      <c r="AA85" s="12">
        <f t="shared" si="152"/>
        <v>0.306245918230307</v>
      </c>
      <c r="AB85" s="12">
        <f t="shared" si="153"/>
        <v>0.12728583658780285</v>
      </c>
      <c r="AD85" s="12">
        <f t="shared" si="157"/>
        <v>1.5399958095420345</v>
      </c>
      <c r="AE85" s="12">
        <f t="shared" si="158"/>
        <v>1.364022856869594</v>
      </c>
      <c r="AF85" s="12">
        <f t="shared" si="159"/>
        <v>0.96475112113167394</v>
      </c>
      <c r="AG85" s="12">
        <f t="shared" si="160"/>
        <v>0.5590971972709764</v>
      </c>
      <c r="AH85" s="30">
        <f t="shared" si="161"/>
        <v>4186.9714068990743</v>
      </c>
      <c r="AI85" s="30">
        <f t="shared" si="162"/>
        <v>3708.5326237141899</v>
      </c>
      <c r="AJ85" s="30">
        <f t="shared" si="163"/>
        <v>2622.9846431552178</v>
      </c>
      <c r="AK85" s="30">
        <f t="shared" si="164"/>
        <v>1520.0846418842762</v>
      </c>
      <c r="AM85" s="30">
        <f t="shared" si="165"/>
        <v>12038.573315652759</v>
      </c>
      <c r="AN85" s="12">
        <f t="shared" si="166"/>
        <v>0.79882475406547004</v>
      </c>
      <c r="AO85">
        <f t="shared" si="167"/>
        <v>6343.56</v>
      </c>
      <c r="AX85" s="164" t="s">
        <v>249</v>
      </c>
      <c r="AY85" s="108">
        <v>6343.56</v>
      </c>
    </row>
    <row r="86" spans="1:57" x14ac:dyDescent="0.3">
      <c r="A86" s="37" t="s">
        <v>250</v>
      </c>
      <c r="B86" s="37" t="s">
        <v>744</v>
      </c>
      <c r="C86" s="2"/>
      <c r="D86" s="2"/>
      <c r="E86" s="1">
        <f>VLOOKUP(B86,Площадь!A:B,2,0)</f>
        <v>68.099999999999994</v>
      </c>
      <c r="F86">
        <f t="shared" si="142"/>
        <v>120</v>
      </c>
      <c r="G86" s="1">
        <v>31</v>
      </c>
      <c r="H86" s="1">
        <v>28</v>
      </c>
      <c r="I86" s="1">
        <v>31</v>
      </c>
      <c r="J86" s="1">
        <v>30</v>
      </c>
      <c r="L86" s="112"/>
      <c r="N86" s="16">
        <f t="shared" si="143"/>
        <v>68.099999999999994</v>
      </c>
      <c r="O86" s="16">
        <f t="shared" si="144"/>
        <v>68.099999999999994</v>
      </c>
      <c r="P86" s="16">
        <f t="shared" si="145"/>
        <v>68.099999999999994</v>
      </c>
      <c r="Q86" s="16">
        <f t="shared" si="146"/>
        <v>68.099999999999994</v>
      </c>
      <c r="R86" s="120"/>
      <c r="S86" s="159">
        <f>VLOOKUP(B86,Объем!A:D,4,0)</f>
        <v>24.82</v>
      </c>
      <c r="T86" s="159" t="str">
        <f>VLOOKUP(B86,Объем!A:E,5,0)</f>
        <v>нет</v>
      </c>
      <c r="U86" s="11" t="e">
        <f t="shared" si="147"/>
        <v>#VALUE!</v>
      </c>
      <c r="V86" s="95">
        <f t="shared" ref="V86:V87" si="205">$V$631*$E86*G86</f>
        <v>0.68358232291801935</v>
      </c>
      <c r="W86" s="95">
        <f t="shared" ref="W86:W87" si="206">$V$631*$E86*H86</f>
        <v>0.61742919489369497</v>
      </c>
      <c r="X86" s="95">
        <f t="shared" ref="X86:X87" si="207">$V$631*$E86*I86</f>
        <v>0.68358232291801935</v>
      </c>
      <c r="Y86" s="95">
        <f t="shared" ref="Y86:Y87" si="208">$V$631*$E86*J86</f>
        <v>0.66153128024324459</v>
      </c>
      <c r="Z86" s="12">
        <f t="shared" si="151"/>
        <v>0.49852611720932327</v>
      </c>
      <c r="AA86" s="12">
        <f t="shared" si="152"/>
        <v>0.41794282628224261</v>
      </c>
      <c r="AB86" s="12">
        <f t="shared" si="153"/>
        <v>0.17371073089437622</v>
      </c>
      <c r="AD86" s="12">
        <f t="shared" si="157"/>
        <v>1.1821084401273425</v>
      </c>
      <c r="AE86" s="12">
        <f t="shared" si="158"/>
        <v>1.0353720211759376</v>
      </c>
      <c r="AF86" s="12">
        <f t="shared" si="159"/>
        <v>0.85729305381239551</v>
      </c>
      <c r="AG86" s="12">
        <f t="shared" si="160"/>
        <v>0.66153128024324459</v>
      </c>
      <c r="AH86" s="30">
        <f t="shared" si="161"/>
        <v>3213.9400691870214</v>
      </c>
      <c r="AI86" s="30">
        <f t="shared" si="162"/>
        <v>2814.9901586135629</v>
      </c>
      <c r="AJ86" s="30">
        <f t="shared" si="163"/>
        <v>2330.8255005662172</v>
      </c>
      <c r="AK86" s="30">
        <f t="shared" si="164"/>
        <v>1798.5844753509384</v>
      </c>
      <c r="AM86" s="30">
        <f t="shared" si="165"/>
        <v>10158.34020371774</v>
      </c>
      <c r="AN86" s="12">
        <f t="shared" si="166"/>
        <v>1.090179674385942</v>
      </c>
      <c r="AO86">
        <f t="shared" si="167"/>
        <v>7080.88</v>
      </c>
      <c r="AX86" s="164" t="s">
        <v>250</v>
      </c>
      <c r="AY86" s="108">
        <v>7080.88</v>
      </c>
    </row>
    <row r="87" spans="1:57" x14ac:dyDescent="0.3">
      <c r="A87" s="37" t="s">
        <v>251</v>
      </c>
      <c r="B87" s="37" t="s">
        <v>745</v>
      </c>
      <c r="C87" s="2"/>
      <c r="D87" s="2"/>
      <c r="E87" s="1">
        <f>VLOOKUP(B87,Площадь!A:B,2,0)</f>
        <v>30.6</v>
      </c>
      <c r="F87">
        <f t="shared" si="142"/>
        <v>120</v>
      </c>
      <c r="G87" s="1">
        <v>31</v>
      </c>
      <c r="H87" s="1">
        <v>28</v>
      </c>
      <c r="I87" s="1">
        <v>31</v>
      </c>
      <c r="J87" s="1">
        <v>30</v>
      </c>
      <c r="L87" s="112"/>
      <c r="N87" s="16">
        <f t="shared" si="143"/>
        <v>30.6</v>
      </c>
      <c r="O87" s="16">
        <f t="shared" si="144"/>
        <v>30.6</v>
      </c>
      <c r="P87" s="16">
        <f t="shared" si="145"/>
        <v>30.6</v>
      </c>
      <c r="Q87" s="16">
        <f t="shared" si="146"/>
        <v>30.6</v>
      </c>
      <c r="R87" s="120"/>
      <c r="S87" s="159" t="str">
        <f>VLOOKUP(B87,Объем!A:D,4,0)</f>
        <v>12,158</v>
      </c>
      <c r="T87" s="159" t="str">
        <f>VLOOKUP(B87,Объем!A:E,5,0)</f>
        <v>нет</v>
      </c>
      <c r="U87" s="11" t="e">
        <f t="shared" si="147"/>
        <v>#VALUE!</v>
      </c>
      <c r="V87" s="95">
        <f t="shared" si="205"/>
        <v>0.30716033893232592</v>
      </c>
      <c r="W87" s="95">
        <f t="shared" si="206"/>
        <v>0.27743514484210086</v>
      </c>
      <c r="X87" s="95">
        <f t="shared" si="207"/>
        <v>0.30716033893232592</v>
      </c>
      <c r="Y87" s="95">
        <f t="shared" si="208"/>
        <v>0.29725194090225088</v>
      </c>
      <c r="Z87" s="12">
        <f t="shared" si="151"/>
        <v>0.22400733019978405</v>
      </c>
      <c r="AA87" s="12">
        <f t="shared" si="152"/>
        <v>0.18779809815325443</v>
      </c>
      <c r="AB87" s="12">
        <f t="shared" si="153"/>
        <v>7.8055042075887121E-2</v>
      </c>
      <c r="AD87" s="12">
        <f t="shared" si="157"/>
        <v>0.53116766913211</v>
      </c>
      <c r="AE87" s="12">
        <f t="shared" si="158"/>
        <v>0.46523324299535529</v>
      </c>
      <c r="AF87" s="12">
        <f t="shared" si="159"/>
        <v>0.38521538100821306</v>
      </c>
      <c r="AG87" s="12">
        <f t="shared" si="160"/>
        <v>0.29725194090225088</v>
      </c>
      <c r="AH87" s="30">
        <f t="shared" si="161"/>
        <v>1444.1492821897634</v>
      </c>
      <c r="AI87" s="30">
        <f t="shared" si="162"/>
        <v>1264.8854457206319</v>
      </c>
      <c r="AJ87" s="30">
        <f t="shared" si="163"/>
        <v>1047.33128219275</v>
      </c>
      <c r="AK87" s="30">
        <f t="shared" si="164"/>
        <v>808.17452196385773</v>
      </c>
      <c r="AM87" s="30">
        <f t="shared" si="165"/>
        <v>4564.5405320670034</v>
      </c>
      <c r="AN87" s="12">
        <f t="shared" si="166"/>
        <v>0.48986047042892555</v>
      </c>
      <c r="AO87">
        <f t="shared" si="167"/>
        <v>3864</v>
      </c>
      <c r="AX87" s="164" t="s">
        <v>251</v>
      </c>
      <c r="AY87" s="108">
        <v>3864</v>
      </c>
    </row>
    <row r="88" spans="1:57" x14ac:dyDescent="0.3">
      <c r="A88" s="37" t="s">
        <v>252</v>
      </c>
      <c r="B88" s="37" t="s">
        <v>746</v>
      </c>
      <c r="C88" s="2"/>
      <c r="D88" s="2"/>
      <c r="E88" s="1">
        <f>VLOOKUP(B88,Площадь!A:B,2,0)</f>
        <v>33.700000000000003</v>
      </c>
      <c r="F88">
        <f t="shared" si="142"/>
        <v>120</v>
      </c>
      <c r="G88" s="1">
        <v>31</v>
      </c>
      <c r="H88" s="1">
        <v>28</v>
      </c>
      <c r="I88" s="1">
        <v>31</v>
      </c>
      <c r="J88" s="1">
        <v>30</v>
      </c>
      <c r="L88" s="112"/>
      <c r="N88" s="16">
        <f t="shared" si="143"/>
        <v>33.700000000000003</v>
      </c>
      <c r="O88" s="16">
        <f t="shared" si="144"/>
        <v>33.700000000000003</v>
      </c>
      <c r="P88" s="16">
        <f t="shared" si="145"/>
        <v>33.700000000000003</v>
      </c>
      <c r="Q88" s="16">
        <f t="shared" si="146"/>
        <v>33.700000000000003</v>
      </c>
      <c r="R88" s="120"/>
      <c r="S88" s="159" t="str">
        <f>VLOOKUP(B88,Объем!A:D,4,0)</f>
        <v>12,119</v>
      </c>
      <c r="T88" s="159">
        <f>VLOOKUP(B88,Объем!A:E,5,0)</f>
        <v>12.930999999999999</v>
      </c>
      <c r="U88" s="11">
        <f t="shared" si="147"/>
        <v>0.81199999999999939</v>
      </c>
      <c r="V88" s="95">
        <f t="shared" ref="V88:V89" si="209">$U88*V$627/G$1*G88</f>
        <v>0.26284033673602575</v>
      </c>
      <c r="W88" s="95">
        <f t="shared" ref="W88:W89" si="210">$U88*W$627/H$1*H88</f>
        <v>0.23667811493003041</v>
      </c>
      <c r="X88" s="95">
        <f t="shared" ref="X88:X89" si="211">$U88*X$627/I$1*I88</f>
        <v>0.18738327299908789</v>
      </c>
      <c r="Y88" s="95">
        <f t="shared" ref="Y88:Y89" si="212">$U88*Y$627/J$1*J88</f>
        <v>0.12509827533485546</v>
      </c>
      <c r="Z88" s="12">
        <f t="shared" si="151"/>
        <v>0.24670088325923931</v>
      </c>
      <c r="AA88" s="12">
        <f t="shared" si="152"/>
        <v>0.20682339567858413</v>
      </c>
      <c r="AB88" s="12">
        <f t="shared" si="153"/>
        <v>8.5962579018215565E-2</v>
      </c>
      <c r="AD88" s="12">
        <f t="shared" si="157"/>
        <v>0.50954121999526503</v>
      </c>
      <c r="AE88" s="12">
        <f t="shared" si="158"/>
        <v>0.44350151060861454</v>
      </c>
      <c r="AF88" s="12">
        <f t="shared" si="159"/>
        <v>0.27334585201730344</v>
      </c>
      <c r="AG88" s="12">
        <f t="shared" si="160"/>
        <v>0.12509827533485546</v>
      </c>
      <c r="AH88" s="30">
        <f t="shared" si="161"/>
        <v>1385.3508597475266</v>
      </c>
      <c r="AI88" s="30">
        <f t="shared" si="162"/>
        <v>1205.8007770729134</v>
      </c>
      <c r="AJ88" s="30">
        <f t="shared" si="163"/>
        <v>743.17816938168494</v>
      </c>
      <c r="AK88" s="30">
        <f t="shared" si="164"/>
        <v>340.11969294591171</v>
      </c>
      <c r="AM88" s="30">
        <f t="shared" si="165"/>
        <v>3674.4494991480365</v>
      </c>
      <c r="AN88" s="12">
        <f t="shared" si="166"/>
        <v>0.53948685795603901</v>
      </c>
      <c r="AO88">
        <f t="shared" si="167"/>
        <v>3588.84</v>
      </c>
      <c r="AX88" s="164" t="s">
        <v>252</v>
      </c>
      <c r="AY88" s="108">
        <v>3588.84</v>
      </c>
    </row>
    <row r="89" spans="1:57" x14ac:dyDescent="0.3">
      <c r="A89" s="37" t="s">
        <v>253</v>
      </c>
      <c r="B89" s="37" t="s">
        <v>747</v>
      </c>
      <c r="C89" s="2"/>
      <c r="D89" s="2"/>
      <c r="E89" s="1">
        <f>VLOOKUP(B89,Площадь!A:B,2,0)</f>
        <v>33.799999999999997</v>
      </c>
      <c r="F89">
        <f t="shared" si="142"/>
        <v>120</v>
      </c>
      <c r="G89" s="1">
        <v>31</v>
      </c>
      <c r="H89" s="1">
        <v>28</v>
      </c>
      <c r="I89" s="1">
        <v>31</v>
      </c>
      <c r="J89" s="1">
        <v>30</v>
      </c>
      <c r="L89" s="112"/>
      <c r="N89" s="16">
        <f t="shared" si="143"/>
        <v>33.799999999999997</v>
      </c>
      <c r="O89" s="16">
        <f t="shared" si="144"/>
        <v>33.799999999999997</v>
      </c>
      <c r="P89" s="16">
        <f t="shared" si="145"/>
        <v>33.799999999999997</v>
      </c>
      <c r="Q89" s="16">
        <f t="shared" si="146"/>
        <v>33.799999999999997</v>
      </c>
      <c r="R89" s="120"/>
      <c r="S89" s="159" t="str">
        <f>VLOOKUP(B89,Объем!A:D,4,0)</f>
        <v>16,096</v>
      </c>
      <c r="T89" s="159">
        <f>VLOOKUP(B89,Объем!A:E,5,0)</f>
        <v>17.375</v>
      </c>
      <c r="U89" s="11">
        <f t="shared" si="147"/>
        <v>1.2789999999999999</v>
      </c>
      <c r="V89" s="95">
        <f t="shared" si="209"/>
        <v>0.4140058998588389</v>
      </c>
      <c r="W89" s="95">
        <f t="shared" si="210"/>
        <v>0.37279717856589784</v>
      </c>
      <c r="X89" s="95">
        <f t="shared" si="211"/>
        <v>0.29515173173132209</v>
      </c>
      <c r="Y89" s="95">
        <f t="shared" si="212"/>
        <v>0.19704518984394118</v>
      </c>
      <c r="Z89" s="12">
        <f t="shared" si="151"/>
        <v>0.24743293335793137</v>
      </c>
      <c r="AA89" s="12">
        <f t="shared" si="152"/>
        <v>0.20743711495359474</v>
      </c>
      <c r="AB89" s="12">
        <f t="shared" si="153"/>
        <v>8.6217660855064854E-2</v>
      </c>
      <c r="AD89" s="12">
        <f t="shared" si="157"/>
        <v>0.66143883321677022</v>
      </c>
      <c r="AE89" s="12">
        <f t="shared" si="158"/>
        <v>0.58023429351949263</v>
      </c>
      <c r="AF89" s="12">
        <f t="shared" si="159"/>
        <v>0.38136939258638691</v>
      </c>
      <c r="AG89" s="12">
        <f t="shared" si="160"/>
        <v>0.19704518984394118</v>
      </c>
      <c r="AH89" s="30">
        <f t="shared" si="161"/>
        <v>1798.3331285264194</v>
      </c>
      <c r="AI89" s="30">
        <f t="shared" si="162"/>
        <v>1577.552601906667</v>
      </c>
      <c r="AJ89" s="30">
        <f t="shared" si="163"/>
        <v>1036.8747319517206</v>
      </c>
      <c r="AK89" s="30">
        <f t="shared" si="164"/>
        <v>535.73040305150414</v>
      </c>
      <c r="AM89" s="30">
        <f t="shared" si="165"/>
        <v>4948.4908654363117</v>
      </c>
      <c r="AN89" s="12">
        <f t="shared" si="166"/>
        <v>0.54108770916659099</v>
      </c>
      <c r="AO89">
        <f t="shared" si="167"/>
        <v>4787.28</v>
      </c>
      <c r="AX89" s="164" t="s">
        <v>253</v>
      </c>
      <c r="AY89" s="108">
        <v>4787.28</v>
      </c>
    </row>
    <row r="90" spans="1:57" x14ac:dyDescent="0.3">
      <c r="A90" s="37" t="s">
        <v>254</v>
      </c>
      <c r="B90" s="37" t="s">
        <v>748</v>
      </c>
      <c r="C90" s="2"/>
      <c r="D90" s="2"/>
      <c r="E90" s="1">
        <f>VLOOKUP(B90,Площадь!A:B,2,0)</f>
        <v>34.1</v>
      </c>
      <c r="F90">
        <f t="shared" si="142"/>
        <v>120</v>
      </c>
      <c r="G90" s="1">
        <v>31</v>
      </c>
      <c r="H90" s="1">
        <v>28</v>
      </c>
      <c r="I90" s="1">
        <v>31</v>
      </c>
      <c r="J90" s="1">
        <v>30</v>
      </c>
      <c r="L90" s="112"/>
      <c r="N90" s="16">
        <f t="shared" si="143"/>
        <v>34.1</v>
      </c>
      <c r="O90" s="16">
        <f t="shared" si="144"/>
        <v>34.1</v>
      </c>
      <c r="P90" s="16">
        <f t="shared" si="145"/>
        <v>34.1</v>
      </c>
      <c r="Q90" s="16">
        <f t="shared" si="146"/>
        <v>34.1</v>
      </c>
      <c r="R90" s="120"/>
      <c r="S90" s="159">
        <f>VLOOKUP(B90,Объем!A:D,4,0)</f>
        <v>5.5183298583460036</v>
      </c>
      <c r="T90" s="159" t="str">
        <f>VLOOKUP(B90,Объем!A:E,5,0)</f>
        <v>нет</v>
      </c>
      <c r="U90" s="11" t="e">
        <f t="shared" si="147"/>
        <v>#VALUE!</v>
      </c>
      <c r="V90" s="95">
        <f t="shared" ref="V90:V92" si="213">$V$631*$E90*G90</f>
        <v>0.34229305743765731</v>
      </c>
      <c r="W90" s="95">
        <f t="shared" ref="W90:W92" si="214">$V$631*$E90*H90</f>
        <v>0.3091679228469163</v>
      </c>
      <c r="X90" s="95">
        <f t="shared" ref="X90:X92" si="215">$V$631*$E90*I90</f>
        <v>0.34229305743765731</v>
      </c>
      <c r="Y90" s="95">
        <f t="shared" ref="Y90:Y92" si="216">$V$631*$E90*J90</f>
        <v>0.33125134590741029</v>
      </c>
      <c r="Z90" s="12">
        <f t="shared" si="151"/>
        <v>0.24962908365400771</v>
      </c>
      <c r="AA90" s="12">
        <f t="shared" si="152"/>
        <v>0.20927827277862665</v>
      </c>
      <c r="AB90" s="12">
        <f t="shared" si="153"/>
        <v>8.6982906365612775E-2</v>
      </c>
      <c r="AD90" s="12">
        <f t="shared" si="157"/>
        <v>0.59192214109166508</v>
      </c>
      <c r="AE90" s="12">
        <f t="shared" si="158"/>
        <v>0.51844619562554295</v>
      </c>
      <c r="AF90" s="12">
        <f t="shared" si="159"/>
        <v>0.4292759638032701</v>
      </c>
      <c r="AG90" s="12">
        <f t="shared" si="160"/>
        <v>0.33125134590741029</v>
      </c>
      <c r="AH90" s="30">
        <f t="shared" si="161"/>
        <v>1609.3297556428408</v>
      </c>
      <c r="AI90" s="30">
        <f t="shared" si="162"/>
        <v>1409.5618855906387</v>
      </c>
      <c r="AJ90" s="30">
        <f t="shared" si="163"/>
        <v>1167.124075907607</v>
      </c>
      <c r="AK90" s="30">
        <f t="shared" si="164"/>
        <v>900.61278427998525</v>
      </c>
      <c r="AM90" s="30">
        <f t="shared" si="165"/>
        <v>5086.6285014210716</v>
      </c>
      <c r="AN90" s="12">
        <f t="shared" si="166"/>
        <v>0.54589026279824715</v>
      </c>
      <c r="AO90">
        <f t="shared" si="167"/>
        <v>2138.08</v>
      </c>
      <c r="AX90" s="164" t="s">
        <v>254</v>
      </c>
      <c r="AY90" s="108">
        <v>2138.08</v>
      </c>
    </row>
    <row r="91" spans="1:57" x14ac:dyDescent="0.3">
      <c r="A91" s="37" t="s">
        <v>255</v>
      </c>
      <c r="B91" s="37" t="s">
        <v>749</v>
      </c>
      <c r="C91" s="2"/>
      <c r="D91" s="2"/>
      <c r="E91" s="1">
        <f>VLOOKUP(B91,Площадь!A:B,2,0)</f>
        <v>34</v>
      </c>
      <c r="F91">
        <f t="shared" si="142"/>
        <v>120</v>
      </c>
      <c r="G91" s="1">
        <v>31</v>
      </c>
      <c r="H91" s="1">
        <v>28</v>
      </c>
      <c r="I91" s="1">
        <v>31</v>
      </c>
      <c r="J91" s="1">
        <v>30</v>
      </c>
      <c r="L91" s="112"/>
      <c r="N91" s="16">
        <f t="shared" si="143"/>
        <v>34</v>
      </c>
      <c r="O91" s="16">
        <f t="shared" si="144"/>
        <v>34</v>
      </c>
      <c r="P91" s="16">
        <f t="shared" si="145"/>
        <v>34</v>
      </c>
      <c r="Q91" s="16">
        <f t="shared" si="146"/>
        <v>34</v>
      </c>
      <c r="R91" s="120"/>
      <c r="S91" s="159" t="str">
        <f>VLOOKUP(B91,Объем!A:D,4,0)</f>
        <v>нет</v>
      </c>
      <c r="T91" s="159">
        <f>VLOOKUP(B91,Объем!A:E,5,0)</f>
        <v>16.78</v>
      </c>
      <c r="U91" s="11" t="e">
        <f t="shared" si="147"/>
        <v>#VALUE!</v>
      </c>
      <c r="V91" s="95">
        <f t="shared" si="213"/>
        <v>0.34128926548036215</v>
      </c>
      <c r="W91" s="95">
        <f t="shared" si="214"/>
        <v>0.30826127204677867</v>
      </c>
      <c r="X91" s="95">
        <f t="shared" si="215"/>
        <v>0.34128926548036215</v>
      </c>
      <c r="Y91" s="95">
        <f t="shared" si="216"/>
        <v>0.3302799343358343</v>
      </c>
      <c r="Z91" s="12">
        <f t="shared" si="151"/>
        <v>0.24889703355531562</v>
      </c>
      <c r="AA91" s="12">
        <f t="shared" si="152"/>
        <v>0.20866455350361601</v>
      </c>
      <c r="AB91" s="12">
        <f t="shared" si="153"/>
        <v>8.6727824528763472E-2</v>
      </c>
      <c r="AD91" s="12">
        <f t="shared" si="157"/>
        <v>0.59018629903567776</v>
      </c>
      <c r="AE91" s="12">
        <f t="shared" si="158"/>
        <v>0.51692582555039468</v>
      </c>
      <c r="AF91" s="12">
        <f t="shared" si="159"/>
        <v>0.42801709000912563</v>
      </c>
      <c r="AG91" s="12">
        <f t="shared" si="160"/>
        <v>0.3302799343358343</v>
      </c>
      <c r="AH91" s="30">
        <f t="shared" si="161"/>
        <v>1604.6103135441815</v>
      </c>
      <c r="AI91" s="30">
        <f t="shared" si="162"/>
        <v>1405.4282730229243</v>
      </c>
      <c r="AJ91" s="30">
        <f t="shared" si="163"/>
        <v>1163.7014246586111</v>
      </c>
      <c r="AK91" s="30">
        <f t="shared" si="164"/>
        <v>897.97169107095306</v>
      </c>
      <c r="AM91" s="30">
        <f t="shared" si="165"/>
        <v>5071.7117022966704</v>
      </c>
      <c r="AN91" s="12">
        <f t="shared" si="166"/>
        <v>0.54428941158769506</v>
      </c>
      <c r="AO91">
        <f t="shared" si="167"/>
        <v>4018.4</v>
      </c>
      <c r="AX91" s="164" t="s">
        <v>255</v>
      </c>
      <c r="AY91" s="108">
        <v>4018.4</v>
      </c>
    </row>
    <row r="92" spans="1:57" x14ac:dyDescent="0.3">
      <c r="A92" s="37" t="s">
        <v>256</v>
      </c>
      <c r="B92" s="37" t="s">
        <v>750</v>
      </c>
      <c r="C92" s="2"/>
      <c r="D92" s="2"/>
      <c r="E92" s="1">
        <f>VLOOKUP(B92,Площадь!A:B,2,0)</f>
        <v>28.4</v>
      </c>
      <c r="F92">
        <f t="shared" si="142"/>
        <v>120</v>
      </c>
      <c r="G92" s="1">
        <v>31</v>
      </c>
      <c r="H92" s="1">
        <v>28</v>
      </c>
      <c r="I92" s="1">
        <v>31</v>
      </c>
      <c r="J92" s="1">
        <v>30</v>
      </c>
      <c r="L92" s="112"/>
      <c r="N92" s="16">
        <f t="shared" si="143"/>
        <v>28.4</v>
      </c>
      <c r="O92" s="16">
        <f t="shared" si="144"/>
        <v>28.4</v>
      </c>
      <c r="P92" s="16">
        <f t="shared" si="145"/>
        <v>28.4</v>
      </c>
      <c r="Q92" s="16">
        <f t="shared" si="146"/>
        <v>28.4</v>
      </c>
      <c r="R92" s="120"/>
      <c r="S92" s="159">
        <f>VLOOKUP(B92,Объем!A:D,4,0)</f>
        <v>9.723376799272522</v>
      </c>
      <c r="T92" s="159" t="str">
        <f>VLOOKUP(B92,Объем!A:E,5,0)</f>
        <v>нет</v>
      </c>
      <c r="U92" s="11" t="e">
        <f t="shared" si="147"/>
        <v>#VALUE!</v>
      </c>
      <c r="V92" s="95">
        <f t="shared" si="213"/>
        <v>0.28507691587183187</v>
      </c>
      <c r="W92" s="95">
        <f t="shared" si="214"/>
        <v>0.25748882723907396</v>
      </c>
      <c r="X92" s="95">
        <f t="shared" si="215"/>
        <v>0.28507691587183187</v>
      </c>
      <c r="Y92" s="95">
        <f t="shared" si="216"/>
        <v>0.27588088632757923</v>
      </c>
      <c r="Z92" s="12">
        <f t="shared" si="151"/>
        <v>0.20790222802855773</v>
      </c>
      <c r="AA92" s="12">
        <f t="shared" si="152"/>
        <v>0.17429627410302043</v>
      </c>
      <c r="AB92" s="12">
        <f t="shared" si="153"/>
        <v>7.2443241665202426E-2</v>
      </c>
      <c r="AD92" s="12">
        <f t="shared" si="157"/>
        <v>0.4929791439003896</v>
      </c>
      <c r="AE92" s="12">
        <f t="shared" si="158"/>
        <v>0.43178510134209436</v>
      </c>
      <c r="AF92" s="12">
        <f t="shared" si="159"/>
        <v>0.35752015753703431</v>
      </c>
      <c r="AG92" s="12">
        <f t="shared" si="160"/>
        <v>0.27588088632757923</v>
      </c>
      <c r="AH92" s="30">
        <f t="shared" si="161"/>
        <v>1340.3215560192573</v>
      </c>
      <c r="AI92" s="30">
        <f t="shared" si="162"/>
        <v>1173.9459692309131</v>
      </c>
      <c r="AJ92" s="30">
        <f t="shared" si="163"/>
        <v>972.03295471483966</v>
      </c>
      <c r="AK92" s="30">
        <f t="shared" si="164"/>
        <v>750.07047136514905</v>
      </c>
      <c r="AM92" s="30">
        <f t="shared" si="165"/>
        <v>4236.3709513301592</v>
      </c>
      <c r="AN92" s="12">
        <f t="shared" si="166"/>
        <v>0.45464174379678057</v>
      </c>
      <c r="AO92">
        <f t="shared" si="167"/>
        <v>2955.92</v>
      </c>
      <c r="AX92" s="164" t="s">
        <v>256</v>
      </c>
      <c r="AY92" s="108">
        <v>2955.92</v>
      </c>
    </row>
    <row r="93" spans="1:57" x14ac:dyDescent="0.3">
      <c r="A93" s="37" t="s">
        <v>257</v>
      </c>
      <c r="B93" s="37" t="s">
        <v>13</v>
      </c>
      <c r="C93" s="2"/>
      <c r="D93" s="2"/>
      <c r="E93" s="1">
        <f>VLOOKUP(B93,Площадь!A:B,2,0)</f>
        <v>70.599999999999994</v>
      </c>
      <c r="F93">
        <f t="shared" si="142"/>
        <v>120</v>
      </c>
      <c r="G93" s="1">
        <v>31</v>
      </c>
      <c r="H93" s="1">
        <v>28</v>
      </c>
      <c r="I93" s="1">
        <v>31</v>
      </c>
      <c r="J93" s="1">
        <v>30</v>
      </c>
      <c r="L93" s="112"/>
      <c r="N93" s="16">
        <f t="shared" si="143"/>
        <v>70.599999999999994</v>
      </c>
      <c r="O93" s="16">
        <f t="shared" si="144"/>
        <v>70.599999999999994</v>
      </c>
      <c r="P93" s="16">
        <f t="shared" si="145"/>
        <v>70.599999999999994</v>
      </c>
      <c r="Q93" s="16">
        <f t="shared" si="146"/>
        <v>70.599999999999994</v>
      </c>
      <c r="R93" s="120"/>
      <c r="S93" s="159" t="str">
        <f>VLOOKUP(B93,Объем!A:D,4,0)</f>
        <v>20,013</v>
      </c>
      <c r="T93" s="159">
        <f>VLOOKUP(B93,Объем!A:E,5,0)</f>
        <v>23.355</v>
      </c>
      <c r="U93" s="11">
        <f t="shared" si="147"/>
        <v>3.3419999999999987</v>
      </c>
      <c r="V93" s="95">
        <f>$U93*V$627/G$1*G93</f>
        <v>1.0817886765662541</v>
      </c>
      <c r="W93" s="95">
        <f t="shared" ref="W93" si="217">$U93*W$627/H$1*H93</f>
        <v>0.9741111577538939</v>
      </c>
      <c r="X93" s="95">
        <f t="shared" ref="X93" si="218">$U93*X$627/I$1*I93</f>
        <v>0.77122524428934969</v>
      </c>
      <c r="Y93" s="95">
        <f t="shared" ref="Y93" si="219">$U93*Y$627/J$1*J93</f>
        <v>0.51487492139050139</v>
      </c>
      <c r="Z93" s="12">
        <f t="shared" si="151"/>
        <v>0.5168273696766259</v>
      </c>
      <c r="AA93" s="12">
        <f t="shared" si="152"/>
        <v>0.4332858081575085</v>
      </c>
      <c r="AB93" s="12">
        <f t="shared" si="153"/>
        <v>0.18008777681560884</v>
      </c>
      <c r="AD93" s="12">
        <f t="shared" si="157"/>
        <v>1.59861604624288</v>
      </c>
      <c r="AE93" s="12">
        <f t="shared" si="158"/>
        <v>1.4073969659114023</v>
      </c>
      <c r="AF93" s="12">
        <f t="shared" si="159"/>
        <v>0.95131302110495852</v>
      </c>
      <c r="AG93" s="12">
        <f t="shared" si="160"/>
        <v>0.51487492139050139</v>
      </c>
      <c r="AH93" s="30">
        <f t="shared" si="161"/>
        <v>4346.3492788460671</v>
      </c>
      <c r="AI93" s="30">
        <f t="shared" si="162"/>
        <v>3826.4590188592392</v>
      </c>
      <c r="AJ93" s="30">
        <f t="shared" si="163"/>
        <v>2586.4488680405834</v>
      </c>
      <c r="AK93" s="30">
        <f t="shared" si="164"/>
        <v>1399.852233774923</v>
      </c>
      <c r="AM93" s="30">
        <f t="shared" si="165"/>
        <v>12159.109399520814</v>
      </c>
      <c r="AN93" s="12">
        <f t="shared" si="166"/>
        <v>1.1302009546497431</v>
      </c>
      <c r="AO93">
        <f t="shared" si="167"/>
        <v>4393.6000000000004</v>
      </c>
      <c r="AQ93" s="75"/>
      <c r="AR93" s="75"/>
      <c r="AS93" s="75"/>
      <c r="AT93" s="75"/>
      <c r="AU93" s="75"/>
      <c r="AV93" s="75"/>
      <c r="AW93" s="75"/>
      <c r="AX93" s="164" t="s">
        <v>257</v>
      </c>
      <c r="AY93" s="108">
        <v>4393.6000000000004</v>
      </c>
      <c r="AZ93" s="75"/>
      <c r="BA93" s="75"/>
      <c r="BB93" s="75"/>
      <c r="BC93" s="75"/>
      <c r="BD93" s="75"/>
      <c r="BE93" s="75"/>
    </row>
    <row r="94" spans="1:57" x14ac:dyDescent="0.3">
      <c r="A94" s="37" t="s">
        <v>258</v>
      </c>
      <c r="B94" s="37" t="s">
        <v>751</v>
      </c>
      <c r="C94" s="2"/>
      <c r="D94" s="2"/>
      <c r="E94" s="1">
        <f>VLOOKUP(B94,Площадь!A:B,2,0)</f>
        <v>52.3</v>
      </c>
      <c r="F94">
        <f t="shared" si="142"/>
        <v>120</v>
      </c>
      <c r="G94" s="1">
        <v>31</v>
      </c>
      <c r="H94" s="1">
        <v>28</v>
      </c>
      <c r="I94" s="1">
        <v>31</v>
      </c>
      <c r="J94" s="1">
        <v>30</v>
      </c>
      <c r="L94" s="112"/>
      <c r="N94" s="16">
        <f t="shared" si="143"/>
        <v>52.3</v>
      </c>
      <c r="O94" s="16">
        <f t="shared" si="144"/>
        <v>52.3</v>
      </c>
      <c r="P94" s="16">
        <f t="shared" si="145"/>
        <v>52.3</v>
      </c>
      <c r="Q94" s="16">
        <f t="shared" si="146"/>
        <v>52.3</v>
      </c>
      <c r="R94" s="120"/>
      <c r="S94" s="159" t="str">
        <f>VLOOKUP(B94,Объем!A:D,4,0)</f>
        <v>21,004</v>
      </c>
      <c r="T94" s="159" t="str">
        <f>VLOOKUP(B94,Объем!A:E,5,0)</f>
        <v>нет</v>
      </c>
      <c r="U94" s="11" t="e">
        <f t="shared" si="147"/>
        <v>#VALUE!</v>
      </c>
      <c r="V94" s="95">
        <f t="shared" ref="V94:V95" si="220">$V$631*$E94*G94</f>
        <v>0.52498319366538049</v>
      </c>
      <c r="W94" s="95">
        <f t="shared" ref="W94:W95" si="221">$V$631*$E94*H94</f>
        <v>0.47417836847195655</v>
      </c>
      <c r="X94" s="95">
        <f t="shared" ref="X94:X95" si="222">$V$631*$E94*I94</f>
        <v>0.52498319366538049</v>
      </c>
      <c r="Y94" s="95">
        <f t="shared" ref="Y94:Y95" si="223">$V$631*$E94*J94</f>
        <v>0.50804825193423919</v>
      </c>
      <c r="Z94" s="12">
        <f t="shared" si="151"/>
        <v>0.38286220161597073</v>
      </c>
      <c r="AA94" s="12">
        <f t="shared" si="152"/>
        <v>0.32097518083056226</v>
      </c>
      <c r="AB94" s="12">
        <f t="shared" si="153"/>
        <v>0.13340780067218616</v>
      </c>
      <c r="AD94" s="12">
        <f t="shared" si="157"/>
        <v>0.90784539528135122</v>
      </c>
      <c r="AE94" s="12">
        <f t="shared" si="158"/>
        <v>0.7951535493025188</v>
      </c>
      <c r="AF94" s="12">
        <f t="shared" si="159"/>
        <v>0.65839099433756665</v>
      </c>
      <c r="AG94" s="12">
        <f t="shared" si="160"/>
        <v>0.50804825193423919</v>
      </c>
      <c r="AH94" s="30">
        <f t="shared" si="161"/>
        <v>2468.2682175988434</v>
      </c>
      <c r="AI94" s="30">
        <f t="shared" si="162"/>
        <v>2161.8793729146741</v>
      </c>
      <c r="AJ94" s="30">
        <f t="shared" si="163"/>
        <v>1790.046603224863</v>
      </c>
      <c r="AK94" s="30">
        <f t="shared" si="164"/>
        <v>1381.2917483238482</v>
      </c>
      <c r="AM94" s="30">
        <f t="shared" si="165"/>
        <v>7801.4859420622288</v>
      </c>
      <c r="AN94" s="12">
        <f t="shared" si="166"/>
        <v>0.83724518311871909</v>
      </c>
      <c r="AO94">
        <f t="shared" si="167"/>
        <v>7913.96</v>
      </c>
      <c r="AX94" s="164" t="s">
        <v>258</v>
      </c>
      <c r="AY94" s="108">
        <v>7913.96</v>
      </c>
    </row>
    <row r="95" spans="1:57" x14ac:dyDescent="0.3">
      <c r="A95" s="37" t="s">
        <v>1196</v>
      </c>
      <c r="B95" s="37" t="s">
        <v>752</v>
      </c>
      <c r="C95" s="2"/>
      <c r="D95" s="2"/>
      <c r="E95" s="1">
        <f>VLOOKUP(B95,Площадь!A:B,2,0)</f>
        <v>70.900000000000006</v>
      </c>
      <c r="F95">
        <f t="shared" si="142"/>
        <v>120</v>
      </c>
      <c r="G95" s="1">
        <v>31</v>
      </c>
      <c r="H95" s="1">
        <v>28</v>
      </c>
      <c r="I95" s="1">
        <v>31</v>
      </c>
      <c r="J95" s="1">
        <v>30</v>
      </c>
      <c r="L95" s="112"/>
      <c r="N95" s="16">
        <f t="shared" si="143"/>
        <v>70.900000000000006</v>
      </c>
      <c r="O95" s="16">
        <f t="shared" si="144"/>
        <v>70.900000000000006</v>
      </c>
      <c r="P95" s="16">
        <f t="shared" si="145"/>
        <v>70.900000000000006</v>
      </c>
      <c r="Q95" s="16">
        <f t="shared" si="146"/>
        <v>70.900000000000006</v>
      </c>
      <c r="R95" s="120"/>
      <c r="S95" s="159" t="str">
        <f>VLOOKUP(B95,Объем!A:D,4,0)</f>
        <v>16,770</v>
      </c>
      <c r="T95" s="159" t="str">
        <f>VLOOKUP(B95,Объем!A:E,5,0)</f>
        <v>нет</v>
      </c>
      <c r="U95" s="11" t="e">
        <f t="shared" si="147"/>
        <v>#VALUE!</v>
      </c>
      <c r="V95" s="95">
        <f t="shared" si="220"/>
        <v>0.7116884977222846</v>
      </c>
      <c r="W95" s="95">
        <f t="shared" si="221"/>
        <v>0.64281541729754732</v>
      </c>
      <c r="X95" s="95">
        <f t="shared" si="222"/>
        <v>0.7116884977222846</v>
      </c>
      <c r="Y95" s="95">
        <f t="shared" si="223"/>
        <v>0.68873080424737221</v>
      </c>
      <c r="Z95" s="12">
        <f t="shared" si="151"/>
        <v>0.51902351997270224</v>
      </c>
      <c r="AA95" s="12">
        <f t="shared" si="152"/>
        <v>0.43512696598254047</v>
      </c>
      <c r="AB95" s="12">
        <f t="shared" si="153"/>
        <v>0.18085302232615677</v>
      </c>
      <c r="AD95" s="12">
        <f t="shared" si="157"/>
        <v>1.2307120176949868</v>
      </c>
      <c r="AE95" s="12">
        <f t="shared" si="158"/>
        <v>1.0779423832800878</v>
      </c>
      <c r="AF95" s="12">
        <f t="shared" si="159"/>
        <v>0.89254152004844134</v>
      </c>
      <c r="AG95" s="12">
        <f t="shared" si="160"/>
        <v>0.68873080424737221</v>
      </c>
      <c r="AH95" s="30">
        <f t="shared" si="161"/>
        <v>3346.0844479494845</v>
      </c>
      <c r="AI95" s="30">
        <f t="shared" si="162"/>
        <v>2930.7313105095686</v>
      </c>
      <c r="AJ95" s="30">
        <f t="shared" si="163"/>
        <v>2426.6597355381036</v>
      </c>
      <c r="AK95" s="30">
        <f t="shared" si="164"/>
        <v>1872.5350852038407</v>
      </c>
      <c r="AM95" s="30">
        <f t="shared" si="165"/>
        <v>10576.010579200998</v>
      </c>
      <c r="AN95" s="12">
        <f t="shared" si="166"/>
        <v>1.1350035082813996</v>
      </c>
      <c r="AO95">
        <f t="shared" si="167"/>
        <v>5398.48</v>
      </c>
      <c r="AX95" s="164" t="s">
        <v>1196</v>
      </c>
      <c r="AY95" s="108">
        <v>5398.48</v>
      </c>
    </row>
    <row r="96" spans="1:57" x14ac:dyDescent="0.3">
      <c r="A96" s="37" t="s">
        <v>259</v>
      </c>
      <c r="B96" s="37" t="s">
        <v>753</v>
      </c>
      <c r="C96" s="2"/>
      <c r="D96" s="2"/>
      <c r="E96" s="1">
        <f>VLOOKUP(B96,Площадь!A:B,2,0)</f>
        <v>50.9</v>
      </c>
      <c r="F96">
        <f t="shared" si="142"/>
        <v>120</v>
      </c>
      <c r="G96" s="1">
        <v>31</v>
      </c>
      <c r="H96" s="1">
        <v>28</v>
      </c>
      <c r="I96" s="1">
        <v>31</v>
      </c>
      <c r="J96" s="1">
        <v>30</v>
      </c>
      <c r="L96" s="112"/>
      <c r="N96" s="16">
        <f t="shared" si="143"/>
        <v>50.9</v>
      </c>
      <c r="O96" s="16">
        <f t="shared" si="144"/>
        <v>50.9</v>
      </c>
      <c r="P96" s="16">
        <f t="shared" si="145"/>
        <v>50.9</v>
      </c>
      <c r="Q96" s="16">
        <f t="shared" si="146"/>
        <v>50.9</v>
      </c>
      <c r="R96" s="120"/>
      <c r="S96" s="159" t="str">
        <f>VLOOKUP(B96,Объем!A:D,4,0)</f>
        <v>5,13</v>
      </c>
      <c r="T96" s="159">
        <f>VLOOKUP(B96,Объем!A:E,5,0)</f>
        <v>5.13</v>
      </c>
      <c r="U96" s="11">
        <f t="shared" si="147"/>
        <v>0</v>
      </c>
      <c r="V96" s="95">
        <f>$U96*V$627/G$1*G96</f>
        <v>0</v>
      </c>
      <c r="W96" s="95">
        <f t="shared" ref="W96" si="224">$U96*W$627/H$1*H96</f>
        <v>0</v>
      </c>
      <c r="X96" s="95">
        <f t="shared" ref="X96" si="225">$U96*X$627/I$1*I96</f>
        <v>0</v>
      </c>
      <c r="Y96" s="95">
        <f t="shared" ref="Y96" si="226">$U96*Y$627/J$1*J96</f>
        <v>0</v>
      </c>
      <c r="Z96" s="12">
        <f t="shared" si="151"/>
        <v>0.3726135002342813</v>
      </c>
      <c r="AA96" s="12">
        <f t="shared" si="152"/>
        <v>0.31238311098041338</v>
      </c>
      <c r="AB96" s="12">
        <f t="shared" si="153"/>
        <v>0.1298366549562959</v>
      </c>
      <c r="AD96" s="12">
        <f t="shared" si="157"/>
        <v>0.3726135002342813</v>
      </c>
      <c r="AE96" s="12">
        <f t="shared" si="158"/>
        <v>0.31238311098041338</v>
      </c>
      <c r="AF96" s="12">
        <f t="shared" si="159"/>
        <v>0.1298366549562959</v>
      </c>
      <c r="AG96" s="12">
        <f t="shared" si="160"/>
        <v>0</v>
      </c>
      <c r="AH96" s="30">
        <f t="shared" si="161"/>
        <v>1013.0690367069687</v>
      </c>
      <c r="AI96" s="30">
        <f t="shared" si="162"/>
        <v>849.31344979576761</v>
      </c>
      <c r="AJ96" s="30">
        <f t="shared" si="163"/>
        <v>353.00249422827642</v>
      </c>
      <c r="AK96" s="30">
        <f t="shared" si="164"/>
        <v>0</v>
      </c>
      <c r="AM96" s="30">
        <f t="shared" si="165"/>
        <v>2215.3849807310125</v>
      </c>
      <c r="AN96" s="12">
        <f t="shared" si="166"/>
        <v>0.81483326617099061</v>
      </c>
      <c r="AO96">
        <f t="shared" si="167"/>
        <v>2027.16</v>
      </c>
      <c r="AX96" s="164" t="s">
        <v>259</v>
      </c>
      <c r="AY96" s="108">
        <v>2027.16</v>
      </c>
    </row>
    <row r="97" spans="1:57" x14ac:dyDescent="0.3">
      <c r="A97" s="37" t="s">
        <v>260</v>
      </c>
      <c r="B97" s="37" t="s">
        <v>754</v>
      </c>
      <c r="C97" s="2"/>
      <c r="D97" s="2"/>
      <c r="E97" s="1">
        <f>VLOOKUP(B97,Площадь!A:B,2,0)</f>
        <v>49.9</v>
      </c>
      <c r="F97">
        <f t="shared" si="142"/>
        <v>120</v>
      </c>
      <c r="G97" s="1">
        <v>31</v>
      </c>
      <c r="H97" s="1">
        <v>28</v>
      </c>
      <c r="I97" s="1">
        <v>31</v>
      </c>
      <c r="J97" s="1">
        <v>30</v>
      </c>
      <c r="L97" s="112"/>
      <c r="N97" s="16">
        <f t="shared" si="143"/>
        <v>49.9</v>
      </c>
      <c r="O97" s="16">
        <f t="shared" si="144"/>
        <v>49.9</v>
      </c>
      <c r="P97" s="16">
        <f t="shared" si="145"/>
        <v>49.9</v>
      </c>
      <c r="Q97" s="16">
        <f t="shared" si="146"/>
        <v>49.9</v>
      </c>
      <c r="R97" s="120"/>
      <c r="S97" s="159" t="str">
        <f>VLOOKUP(B97,Объем!A:D,4,0)</f>
        <v>14,552</v>
      </c>
      <c r="T97" s="159" t="str">
        <f>VLOOKUP(B97,Объем!A:E,5,0)</f>
        <v>нет</v>
      </c>
      <c r="U97" s="11" t="e">
        <f t="shared" si="147"/>
        <v>#VALUE!</v>
      </c>
      <c r="V97" s="95">
        <f t="shared" ref="V97:V99" si="227">$V$631*$E97*G97</f>
        <v>0.50089218669029623</v>
      </c>
      <c r="W97" s="95">
        <f t="shared" ref="W97:W99" si="228">$V$631*$E97*H97</f>
        <v>0.45241874926865461</v>
      </c>
      <c r="X97" s="95">
        <f t="shared" ref="X97:X99" si="229">$V$631*$E97*I97</f>
        <v>0.50089218669029623</v>
      </c>
      <c r="Y97" s="95">
        <f t="shared" ref="Y97:Y99" si="230">$V$631*$E97*J97</f>
        <v>0.48473437421641569</v>
      </c>
      <c r="Z97" s="12">
        <f t="shared" si="151"/>
        <v>0.36529299924736025</v>
      </c>
      <c r="AA97" s="12">
        <f t="shared" si="152"/>
        <v>0.306245918230307</v>
      </c>
      <c r="AB97" s="12">
        <f t="shared" si="153"/>
        <v>0.12728583658780285</v>
      </c>
      <c r="AD97" s="12">
        <f t="shared" si="157"/>
        <v>0.86618518593765648</v>
      </c>
      <c r="AE97" s="12">
        <f t="shared" si="158"/>
        <v>0.75866466749896166</v>
      </c>
      <c r="AF97" s="12">
        <f t="shared" si="159"/>
        <v>0.62817802327809913</v>
      </c>
      <c r="AG97" s="12">
        <f t="shared" si="160"/>
        <v>0.48473437421641569</v>
      </c>
      <c r="AH97" s="30">
        <f t="shared" si="161"/>
        <v>2355.0016072310195</v>
      </c>
      <c r="AI97" s="30">
        <f t="shared" si="162"/>
        <v>2062.672671289527</v>
      </c>
      <c r="AJ97" s="30">
        <f t="shared" si="163"/>
        <v>1707.9029732489616</v>
      </c>
      <c r="AK97" s="30">
        <f t="shared" si="164"/>
        <v>1317.9055113070754</v>
      </c>
      <c r="AM97" s="30">
        <f t="shared" si="165"/>
        <v>7443.4827630765831</v>
      </c>
      <c r="AN97" s="12">
        <f t="shared" si="166"/>
        <v>0.79882475406547004</v>
      </c>
      <c r="AO97">
        <f t="shared" si="167"/>
        <v>2859.12</v>
      </c>
      <c r="AX97" s="164" t="s">
        <v>260</v>
      </c>
      <c r="AY97" s="108">
        <v>2859.12</v>
      </c>
    </row>
    <row r="98" spans="1:57" s="75" customFormat="1" x14ac:dyDescent="0.3">
      <c r="A98" s="37" t="s">
        <v>1308</v>
      </c>
      <c r="B98" s="37" t="s">
        <v>755</v>
      </c>
      <c r="C98" s="2"/>
      <c r="D98" s="2"/>
      <c r="E98" s="1">
        <f>VLOOKUP(B98,Площадь!A:B,2,0)</f>
        <v>68.099999999999994</v>
      </c>
      <c r="F98">
        <f t="shared" si="142"/>
        <v>120</v>
      </c>
      <c r="G98" s="1">
        <v>31</v>
      </c>
      <c r="H98" s="1">
        <v>28</v>
      </c>
      <c r="I98" s="1">
        <v>31</v>
      </c>
      <c r="J98" s="1">
        <v>30</v>
      </c>
      <c r="K98" s="4"/>
      <c r="L98" s="112"/>
      <c r="M98" s="4"/>
      <c r="N98" s="16">
        <f t="shared" si="143"/>
        <v>68.099999999999994</v>
      </c>
      <c r="O98" s="16">
        <f t="shared" si="144"/>
        <v>68.099999999999994</v>
      </c>
      <c r="P98" s="16">
        <f t="shared" si="145"/>
        <v>68.099999999999994</v>
      </c>
      <c r="Q98" s="16">
        <f t="shared" si="146"/>
        <v>68.099999999999994</v>
      </c>
      <c r="R98" s="124"/>
      <c r="S98" s="159">
        <f>VLOOKUP(B98,Объем!A:D,4,0)</f>
        <v>19.523</v>
      </c>
      <c r="T98" s="159" t="str">
        <f>VLOOKUP(B98,Объем!A:E,5,0)</f>
        <v>нет</v>
      </c>
      <c r="U98" s="11" t="e">
        <f t="shared" si="147"/>
        <v>#VALUE!</v>
      </c>
      <c r="V98" s="95">
        <f t="shared" si="227"/>
        <v>0.68358232291801935</v>
      </c>
      <c r="W98" s="95">
        <f t="shared" si="228"/>
        <v>0.61742919489369497</v>
      </c>
      <c r="X98" s="95">
        <f t="shared" si="229"/>
        <v>0.68358232291801935</v>
      </c>
      <c r="Y98" s="95">
        <f t="shared" si="230"/>
        <v>0.66153128024324459</v>
      </c>
      <c r="Z98" s="12">
        <f t="shared" si="151"/>
        <v>0.49852611720932327</v>
      </c>
      <c r="AA98" s="12">
        <f t="shared" si="152"/>
        <v>0.41794282628224261</v>
      </c>
      <c r="AB98" s="12">
        <f t="shared" si="153"/>
        <v>0.17371073089437622</v>
      </c>
      <c r="AC98" s="12"/>
      <c r="AD98" s="12">
        <f t="shared" si="157"/>
        <v>1.1821084401273425</v>
      </c>
      <c r="AE98" s="12">
        <f t="shared" si="158"/>
        <v>1.0353720211759376</v>
      </c>
      <c r="AF98" s="12">
        <f t="shared" si="159"/>
        <v>0.85729305381239551</v>
      </c>
      <c r="AG98" s="12">
        <f t="shared" si="160"/>
        <v>0.66153128024324459</v>
      </c>
      <c r="AH98" s="30">
        <f t="shared" si="161"/>
        <v>3213.9400691870214</v>
      </c>
      <c r="AI98" s="30">
        <f t="shared" si="162"/>
        <v>2814.9901586135629</v>
      </c>
      <c r="AJ98" s="30">
        <f t="shared" si="163"/>
        <v>2330.8255005662172</v>
      </c>
      <c r="AK98" s="30">
        <f t="shared" si="164"/>
        <v>1798.5844753509384</v>
      </c>
      <c r="AL98"/>
      <c r="AM98" s="30">
        <f t="shared" si="165"/>
        <v>10158.34020371774</v>
      </c>
      <c r="AN98" s="12">
        <f t="shared" si="166"/>
        <v>1.090179674385942</v>
      </c>
      <c r="AO98">
        <f t="shared" si="167"/>
        <v>7087.4</v>
      </c>
      <c r="AP98"/>
      <c r="AQ98"/>
      <c r="AR98"/>
      <c r="AS98"/>
      <c r="AT98"/>
      <c r="AU98"/>
      <c r="AV98"/>
      <c r="AW98"/>
      <c r="AX98" s="164" t="s">
        <v>1308</v>
      </c>
      <c r="AY98" s="108">
        <v>7087.4</v>
      </c>
      <c r="AZ98"/>
      <c r="BA98"/>
      <c r="BB98"/>
      <c r="BC98"/>
      <c r="BD98"/>
      <c r="BE98"/>
    </row>
    <row r="99" spans="1:57" x14ac:dyDescent="0.3">
      <c r="A99" s="37" t="s">
        <v>261</v>
      </c>
      <c r="B99" s="37" t="s">
        <v>756</v>
      </c>
      <c r="C99" s="2"/>
      <c r="D99" s="2"/>
      <c r="E99" s="1">
        <f>VLOOKUP(B99,Площадь!A:B,2,0)</f>
        <v>30.6</v>
      </c>
      <c r="F99">
        <f t="shared" si="142"/>
        <v>120</v>
      </c>
      <c r="G99" s="1">
        <v>31</v>
      </c>
      <c r="H99" s="1">
        <v>28</v>
      </c>
      <c r="I99" s="1">
        <v>31</v>
      </c>
      <c r="J99" s="1">
        <v>30</v>
      </c>
      <c r="L99" s="112"/>
      <c r="N99" s="16">
        <f t="shared" si="143"/>
        <v>30.6</v>
      </c>
      <c r="O99" s="16">
        <f t="shared" si="144"/>
        <v>30.6</v>
      </c>
      <c r="P99" s="16">
        <f t="shared" si="145"/>
        <v>30.6</v>
      </c>
      <c r="Q99" s="16">
        <f t="shared" si="146"/>
        <v>30.6</v>
      </c>
      <c r="R99" s="120"/>
      <c r="S99" s="159" t="str">
        <f>VLOOKUP(B99,Объем!A:D,4,0)</f>
        <v>нет</v>
      </c>
      <c r="T99" s="159" t="str">
        <f>VLOOKUP(B99,Объем!A:E,5,0)</f>
        <v>нет</v>
      </c>
      <c r="U99" s="11" t="e">
        <f t="shared" si="147"/>
        <v>#VALUE!</v>
      </c>
      <c r="V99" s="95">
        <f t="shared" si="227"/>
        <v>0.30716033893232592</v>
      </c>
      <c r="W99" s="95">
        <f t="shared" si="228"/>
        <v>0.27743514484210086</v>
      </c>
      <c r="X99" s="95">
        <f t="shared" si="229"/>
        <v>0.30716033893232592</v>
      </c>
      <c r="Y99" s="95">
        <f t="shared" si="230"/>
        <v>0.29725194090225088</v>
      </c>
      <c r="Z99" s="12">
        <f t="shared" si="151"/>
        <v>0.22400733019978405</v>
      </c>
      <c r="AA99" s="12">
        <f t="shared" si="152"/>
        <v>0.18779809815325443</v>
      </c>
      <c r="AB99" s="12">
        <f t="shared" si="153"/>
        <v>7.8055042075887121E-2</v>
      </c>
      <c r="AD99" s="12">
        <f t="shared" si="157"/>
        <v>0.53116766913211</v>
      </c>
      <c r="AE99" s="12">
        <f t="shared" si="158"/>
        <v>0.46523324299535529</v>
      </c>
      <c r="AF99" s="12">
        <f t="shared" si="159"/>
        <v>0.38521538100821306</v>
      </c>
      <c r="AG99" s="12">
        <f t="shared" si="160"/>
        <v>0.29725194090225088</v>
      </c>
      <c r="AH99" s="30">
        <f t="shared" si="161"/>
        <v>1444.1492821897634</v>
      </c>
      <c r="AI99" s="30">
        <f t="shared" si="162"/>
        <v>1264.8854457206319</v>
      </c>
      <c r="AJ99" s="30">
        <f t="shared" si="163"/>
        <v>1047.33128219275</v>
      </c>
      <c r="AK99" s="30">
        <f t="shared" si="164"/>
        <v>808.17452196385773</v>
      </c>
      <c r="AM99" s="30">
        <f t="shared" si="165"/>
        <v>4564.5405320670034</v>
      </c>
      <c r="AN99" s="12">
        <f t="shared" si="166"/>
        <v>0.48986047042892555</v>
      </c>
      <c r="AO99">
        <f t="shared" si="167"/>
        <v>3184.28</v>
      </c>
      <c r="AX99" s="164" t="s">
        <v>261</v>
      </c>
      <c r="AY99" s="108">
        <v>3184.28</v>
      </c>
    </row>
    <row r="100" spans="1:57" x14ac:dyDescent="0.3">
      <c r="A100" s="37" t="s">
        <v>262</v>
      </c>
      <c r="B100" s="37" t="s">
        <v>757</v>
      </c>
      <c r="C100" s="2"/>
      <c r="D100" s="2"/>
      <c r="E100" s="1">
        <f>VLOOKUP(B100,Площадь!A:B,2,0)</f>
        <v>33.700000000000003</v>
      </c>
      <c r="F100">
        <f t="shared" si="142"/>
        <v>120</v>
      </c>
      <c r="G100" s="1">
        <v>31</v>
      </c>
      <c r="H100" s="1">
        <v>28</v>
      </c>
      <c r="I100" s="1">
        <v>31</v>
      </c>
      <c r="J100" s="1">
        <v>30</v>
      </c>
      <c r="L100" s="112"/>
      <c r="N100" s="16">
        <f t="shared" si="143"/>
        <v>33.700000000000003</v>
      </c>
      <c r="O100" s="16">
        <f t="shared" si="144"/>
        <v>33.700000000000003</v>
      </c>
      <c r="P100" s="16">
        <f t="shared" si="145"/>
        <v>33.700000000000003</v>
      </c>
      <c r="Q100" s="16">
        <f t="shared" si="146"/>
        <v>33.700000000000003</v>
      </c>
      <c r="R100" s="120"/>
      <c r="S100" s="159">
        <f>VLOOKUP(B100,Объем!A:D,4,0)</f>
        <v>16.8</v>
      </c>
      <c r="T100" s="159">
        <f>VLOOKUP(B100,Объем!A:E,5,0)</f>
        <v>16.8</v>
      </c>
      <c r="U100" s="11">
        <f t="shared" si="147"/>
        <v>0</v>
      </c>
      <c r="V100" s="95">
        <f t="shared" ref="V100:V105" si="231">$U100*V$627/G$1*G100</f>
        <v>0</v>
      </c>
      <c r="W100" s="95">
        <f t="shared" ref="W100:W105" si="232">$U100*W$627/H$1*H100</f>
        <v>0</v>
      </c>
      <c r="X100" s="95">
        <f t="shared" ref="X100:X105" si="233">$U100*X$627/I$1*I100</f>
        <v>0</v>
      </c>
      <c r="Y100" s="95">
        <f t="shared" ref="Y100:Y105" si="234">$U100*Y$627/J$1*J100</f>
        <v>0</v>
      </c>
      <c r="Z100" s="12">
        <f t="shared" si="151"/>
        <v>0.24670088325923931</v>
      </c>
      <c r="AA100" s="12">
        <f t="shared" si="152"/>
        <v>0.20682339567858413</v>
      </c>
      <c r="AB100" s="12">
        <f t="shared" si="153"/>
        <v>8.5962579018215565E-2</v>
      </c>
      <c r="AD100" s="12">
        <f t="shared" si="157"/>
        <v>0.24670088325923931</v>
      </c>
      <c r="AE100" s="12">
        <f t="shared" si="158"/>
        <v>0.20682339567858413</v>
      </c>
      <c r="AF100" s="12">
        <f t="shared" si="159"/>
        <v>8.5962579018215565E-2</v>
      </c>
      <c r="AG100" s="12">
        <f t="shared" si="160"/>
        <v>0</v>
      </c>
      <c r="AH100" s="30">
        <f t="shared" si="161"/>
        <v>670.73529542288509</v>
      </c>
      <c r="AI100" s="30">
        <f t="shared" si="162"/>
        <v>562.31558463884812</v>
      </c>
      <c r="AJ100" s="30">
        <f t="shared" si="163"/>
        <v>233.71677908630485</v>
      </c>
      <c r="AK100" s="30">
        <f t="shared" si="164"/>
        <v>0</v>
      </c>
      <c r="AM100" s="30">
        <f t="shared" si="165"/>
        <v>1466.7676591480379</v>
      </c>
      <c r="AN100" s="12">
        <f t="shared" si="166"/>
        <v>0.53948685795603901</v>
      </c>
      <c r="AO100">
        <f t="shared" si="167"/>
        <v>2277.2800000000002</v>
      </c>
      <c r="AX100" s="164" t="s">
        <v>262</v>
      </c>
      <c r="AY100" s="108">
        <v>2277.2800000000002</v>
      </c>
    </row>
    <row r="101" spans="1:57" x14ac:dyDescent="0.3">
      <c r="A101" s="37" t="s">
        <v>263</v>
      </c>
      <c r="B101" s="37" t="s">
        <v>758</v>
      </c>
      <c r="C101" s="2"/>
      <c r="D101" s="2"/>
      <c r="E101" s="1">
        <f>VLOOKUP(B101,Площадь!A:B,2,0)</f>
        <v>33.799999999999997</v>
      </c>
      <c r="F101">
        <f t="shared" si="142"/>
        <v>120</v>
      </c>
      <c r="G101" s="1">
        <v>31</v>
      </c>
      <c r="H101" s="1">
        <v>28</v>
      </c>
      <c r="I101" s="1">
        <v>31</v>
      </c>
      <c r="J101" s="1">
        <v>30</v>
      </c>
      <c r="L101" s="112"/>
      <c r="N101" s="16">
        <f t="shared" si="143"/>
        <v>33.799999999999997</v>
      </c>
      <c r="O101" s="16">
        <f t="shared" si="144"/>
        <v>33.799999999999997</v>
      </c>
      <c r="P101" s="16">
        <f t="shared" si="145"/>
        <v>33.799999999999997</v>
      </c>
      <c r="Q101" s="16">
        <f t="shared" si="146"/>
        <v>33.799999999999997</v>
      </c>
      <c r="R101" s="120"/>
      <c r="S101" s="159" t="str">
        <f>VLOOKUP(B101,Объем!A:D,4,0)</f>
        <v>13,002</v>
      </c>
      <c r="T101" s="159">
        <f>VLOOKUP(B101,Объем!A:E,5,0)</f>
        <v>13.711</v>
      </c>
      <c r="U101" s="11">
        <f t="shared" si="147"/>
        <v>0.70899999999999963</v>
      </c>
      <c r="V101" s="95">
        <f t="shared" si="231"/>
        <v>0.22949975215005208</v>
      </c>
      <c r="W101" s="95">
        <f t="shared" si="232"/>
        <v>0.20665613729728027</v>
      </c>
      <c r="X101" s="95">
        <f t="shared" si="233"/>
        <v>0.16361421250782429</v>
      </c>
      <c r="Y101" s="95">
        <f t="shared" si="234"/>
        <v>0.10922989804484302</v>
      </c>
      <c r="Z101" s="12">
        <f t="shared" si="151"/>
        <v>0.24743293335793137</v>
      </c>
      <c r="AA101" s="12">
        <f t="shared" si="152"/>
        <v>0.20743711495359474</v>
      </c>
      <c r="AB101" s="12">
        <f t="shared" si="153"/>
        <v>8.6217660855064854E-2</v>
      </c>
      <c r="AD101" s="12">
        <f t="shared" si="157"/>
        <v>0.47693268550798346</v>
      </c>
      <c r="AE101" s="12">
        <f t="shared" si="158"/>
        <v>0.41409325225087501</v>
      </c>
      <c r="AF101" s="12">
        <f t="shared" si="159"/>
        <v>0.24983187336288915</v>
      </c>
      <c r="AG101" s="12">
        <f t="shared" si="160"/>
        <v>0.10922989804484302</v>
      </c>
      <c r="AH101" s="30">
        <f t="shared" si="161"/>
        <v>1296.6941240128156</v>
      </c>
      <c r="AI101" s="30">
        <f t="shared" si="162"/>
        <v>1125.845016084724</v>
      </c>
      <c r="AJ101" s="30">
        <f t="shared" si="163"/>
        <v>679.2478939364903</v>
      </c>
      <c r="AK101" s="30">
        <f t="shared" si="164"/>
        <v>296.97643140228013</v>
      </c>
      <c r="AM101" s="30">
        <f t="shared" si="165"/>
        <v>3398.7634654363096</v>
      </c>
      <c r="AN101" s="12">
        <f t="shared" si="166"/>
        <v>0.54108770916659099</v>
      </c>
      <c r="AO101">
        <f t="shared" si="167"/>
        <v>4231.5600000000004</v>
      </c>
      <c r="AX101" s="164" t="s">
        <v>263</v>
      </c>
      <c r="AY101" s="108">
        <v>4231.5600000000004</v>
      </c>
    </row>
    <row r="102" spans="1:57" x14ac:dyDescent="0.3">
      <c r="A102" s="37" t="s">
        <v>1197</v>
      </c>
      <c r="B102" s="37" t="s">
        <v>759</v>
      </c>
      <c r="C102" s="2"/>
      <c r="D102" s="2"/>
      <c r="E102" s="1">
        <f>VLOOKUP(B102,Площадь!A:B,2,0)</f>
        <v>34.1</v>
      </c>
      <c r="F102">
        <f t="shared" si="142"/>
        <v>120</v>
      </c>
      <c r="G102" s="1">
        <v>31</v>
      </c>
      <c r="H102" s="1">
        <v>28</v>
      </c>
      <c r="I102" s="1">
        <v>31</v>
      </c>
      <c r="J102" s="1">
        <v>30</v>
      </c>
      <c r="L102" s="112"/>
      <c r="N102" s="16">
        <f t="shared" si="143"/>
        <v>34.1</v>
      </c>
      <c r="O102" s="16">
        <f t="shared" si="144"/>
        <v>34.1</v>
      </c>
      <c r="P102" s="16">
        <f t="shared" si="145"/>
        <v>34.1</v>
      </c>
      <c r="Q102" s="16">
        <f t="shared" si="146"/>
        <v>34.1</v>
      </c>
      <c r="R102" s="120"/>
      <c r="S102" s="159">
        <f>VLOOKUP(B102,Объем!A:D,4,0)</f>
        <v>9.3249999999999993</v>
      </c>
      <c r="T102" s="159">
        <f>VLOOKUP(B102,Объем!A:E,5,0)</f>
        <v>9.3249999999999993</v>
      </c>
      <c r="U102" s="11">
        <f t="shared" si="147"/>
        <v>0</v>
      </c>
      <c r="V102" s="95">
        <f t="shared" si="231"/>
        <v>0</v>
      </c>
      <c r="W102" s="95">
        <f t="shared" si="232"/>
        <v>0</v>
      </c>
      <c r="X102" s="95">
        <f t="shared" si="233"/>
        <v>0</v>
      </c>
      <c r="Y102" s="95">
        <f t="shared" si="234"/>
        <v>0</v>
      </c>
      <c r="Z102" s="12">
        <f t="shared" si="151"/>
        <v>0.24962908365400771</v>
      </c>
      <c r="AA102" s="12">
        <f t="shared" si="152"/>
        <v>0.20927827277862665</v>
      </c>
      <c r="AB102" s="12">
        <f t="shared" si="153"/>
        <v>8.6982906365612775E-2</v>
      </c>
      <c r="AD102" s="12">
        <f t="shared" si="157"/>
        <v>0.24962908365400771</v>
      </c>
      <c r="AE102" s="12">
        <f t="shared" si="158"/>
        <v>0.20927827277862665</v>
      </c>
      <c r="AF102" s="12">
        <f t="shared" si="159"/>
        <v>8.6982906365612775E-2</v>
      </c>
      <c r="AG102" s="12">
        <f t="shared" si="160"/>
        <v>0</v>
      </c>
      <c r="AH102" s="30">
        <f t="shared" si="161"/>
        <v>678.69654522018925</v>
      </c>
      <c r="AI102" s="30">
        <f t="shared" si="162"/>
        <v>568.98995359598575</v>
      </c>
      <c r="AJ102" s="30">
        <f t="shared" si="163"/>
        <v>236.49086548495535</v>
      </c>
      <c r="AK102" s="30">
        <f t="shared" si="164"/>
        <v>0</v>
      </c>
      <c r="AM102" s="30">
        <f t="shared" si="165"/>
        <v>1484.1773643011304</v>
      </c>
      <c r="AN102" s="12">
        <f t="shared" si="166"/>
        <v>0.54589026279824715</v>
      </c>
      <c r="AO102">
        <f t="shared" si="167"/>
        <v>3548.6</v>
      </c>
      <c r="AX102" s="164" t="s">
        <v>1197</v>
      </c>
      <c r="AY102" s="108">
        <v>3548.6</v>
      </c>
    </row>
    <row r="103" spans="1:57" x14ac:dyDescent="0.3">
      <c r="A103" s="37" t="s">
        <v>264</v>
      </c>
      <c r="B103" s="37" t="s">
        <v>760</v>
      </c>
      <c r="C103" s="2"/>
      <c r="D103" s="2"/>
      <c r="E103" s="1">
        <f>VLOOKUP(B103,Площадь!A:B,2,0)</f>
        <v>34</v>
      </c>
      <c r="F103">
        <f t="shared" si="142"/>
        <v>104</v>
      </c>
      <c r="G103" s="1">
        <v>31</v>
      </c>
      <c r="H103" s="1">
        <v>28</v>
      </c>
      <c r="I103" s="1">
        <v>31</v>
      </c>
      <c r="J103" s="1">
        <v>14</v>
      </c>
      <c r="L103" s="112"/>
      <c r="N103" s="16">
        <f t="shared" si="143"/>
        <v>34</v>
      </c>
      <c r="O103" s="16">
        <f t="shared" si="144"/>
        <v>34</v>
      </c>
      <c r="P103" s="16">
        <f t="shared" si="145"/>
        <v>34</v>
      </c>
      <c r="Q103" s="16">
        <f t="shared" si="146"/>
        <v>15.87</v>
      </c>
      <c r="R103" s="120"/>
      <c r="S103" s="159" t="str">
        <f>VLOOKUP(B103,Объем!A:D,4,0)</f>
        <v>4,649</v>
      </c>
      <c r="T103" s="159">
        <f>VLOOKUP(B103,Объем!A:E,5,0)</f>
        <v>4.6710000000000003</v>
      </c>
      <c r="U103" s="11">
        <f t="shared" si="147"/>
        <v>2.2000000000000242E-2</v>
      </c>
      <c r="V103" s="95">
        <f t="shared" si="231"/>
        <v>7.1212899115672837E-3</v>
      </c>
      <c r="W103" s="95">
        <f t="shared" si="232"/>
        <v>6.4124612419467113E-3</v>
      </c>
      <c r="X103" s="95">
        <f t="shared" si="233"/>
        <v>5.0768867068718988E-3</v>
      </c>
      <c r="Y103" s="95">
        <f t="shared" si="234"/>
        <v>1.5817023318200299E-3</v>
      </c>
      <c r="Z103" s="12">
        <f t="shared" si="151"/>
        <v>0.24889703355531562</v>
      </c>
      <c r="AA103" s="12">
        <f t="shared" si="152"/>
        <v>0.20866455350361601</v>
      </c>
      <c r="AB103" s="12">
        <f t="shared" si="153"/>
        <v>8.6727824528763472E-2</v>
      </c>
      <c r="AD103" s="12">
        <f t="shared" si="157"/>
        <v>0.25601832346688291</v>
      </c>
      <c r="AE103" s="12">
        <f t="shared" si="158"/>
        <v>0.21507701474556273</v>
      </c>
      <c r="AF103" s="12">
        <f t="shared" si="159"/>
        <v>9.180471123563537E-2</v>
      </c>
      <c r="AG103" s="12">
        <f t="shared" si="160"/>
        <v>1.5817023318200299E-3</v>
      </c>
      <c r="AH103" s="30">
        <f t="shared" si="161"/>
        <v>696.06773820823059</v>
      </c>
      <c r="AI103" s="30">
        <f t="shared" si="162"/>
        <v>584.75568923053095</v>
      </c>
      <c r="AJ103" s="30">
        <f t="shared" si="163"/>
        <v>249.60048500167017</v>
      </c>
      <c r="AK103" s="30">
        <f t="shared" si="164"/>
        <v>4.3003639337989341</v>
      </c>
      <c r="AM103" s="30">
        <f t="shared" si="165"/>
        <v>1534.7242763742306</v>
      </c>
      <c r="AN103" s="12">
        <f t="shared" si="166"/>
        <v>0.54428941158769506</v>
      </c>
      <c r="AO103">
        <f t="shared" si="167"/>
        <v>1182.68</v>
      </c>
      <c r="AX103" s="164" t="s">
        <v>264</v>
      </c>
      <c r="AY103" s="108">
        <v>1182.68</v>
      </c>
    </row>
    <row r="104" spans="1:57" x14ac:dyDescent="0.3">
      <c r="A104" s="37" t="s">
        <v>2006</v>
      </c>
      <c r="B104" s="37" t="s">
        <v>760</v>
      </c>
      <c r="C104" s="2">
        <v>45031</v>
      </c>
      <c r="D104" s="2"/>
      <c r="E104" s="1">
        <f>VLOOKUP(B104,Площадь!A:B,2,0)</f>
        <v>34</v>
      </c>
      <c r="F104">
        <f t="shared" si="142"/>
        <v>16</v>
      </c>
      <c r="G104" s="1"/>
      <c r="H104" s="1"/>
      <c r="I104" s="1"/>
      <c r="J104" s="1">
        <v>16</v>
      </c>
      <c r="L104" s="112"/>
      <c r="N104" s="16">
        <f t="shared" si="143"/>
        <v>0</v>
      </c>
      <c r="O104" s="16">
        <f t="shared" si="144"/>
        <v>0</v>
      </c>
      <c r="P104" s="16">
        <f t="shared" si="145"/>
        <v>0</v>
      </c>
      <c r="Q104" s="16">
        <f t="shared" si="146"/>
        <v>18.13</v>
      </c>
      <c r="R104" s="120"/>
      <c r="S104" s="159" t="str">
        <f>VLOOKUP(B104,Объем!A:D,4,0)</f>
        <v>4,649</v>
      </c>
      <c r="T104" s="159">
        <f>VLOOKUP(B104,Объем!A:E,5,0)</f>
        <v>4.6710000000000003</v>
      </c>
      <c r="U104" s="11">
        <f t="shared" si="147"/>
        <v>2.2000000000000242E-2</v>
      </c>
      <c r="V104" s="95">
        <f t="shared" si="231"/>
        <v>0</v>
      </c>
      <c r="W104" s="95">
        <f t="shared" si="232"/>
        <v>0</v>
      </c>
      <c r="X104" s="95">
        <f t="shared" si="233"/>
        <v>0</v>
      </c>
      <c r="Y104" s="95">
        <f t="shared" si="234"/>
        <v>1.80765980779432E-3</v>
      </c>
      <c r="Z104" s="12">
        <f t="shared" si="151"/>
        <v>0</v>
      </c>
      <c r="AA104" s="12">
        <f t="shared" si="152"/>
        <v>0</v>
      </c>
      <c r="AB104" s="12">
        <f t="shared" si="153"/>
        <v>0</v>
      </c>
      <c r="AD104" s="12">
        <f t="shared" si="157"/>
        <v>0</v>
      </c>
      <c r="AE104" s="12">
        <f t="shared" si="158"/>
        <v>0</v>
      </c>
      <c r="AF104" s="12">
        <f t="shared" si="159"/>
        <v>0</v>
      </c>
      <c r="AG104" s="12">
        <f t="shared" si="160"/>
        <v>1.80765980779432E-3</v>
      </c>
      <c r="AH104" s="30">
        <f t="shared" si="161"/>
        <v>0</v>
      </c>
      <c r="AI104" s="30">
        <f t="shared" si="162"/>
        <v>0</v>
      </c>
      <c r="AJ104" s="30">
        <f t="shared" si="163"/>
        <v>0</v>
      </c>
      <c r="AK104" s="30">
        <f t="shared" si="164"/>
        <v>4.9147016386273537</v>
      </c>
      <c r="AM104" s="30">
        <f t="shared" si="165"/>
        <v>4.9147016386273537</v>
      </c>
      <c r="AN104" s="12">
        <f t="shared" si="166"/>
        <v>0</v>
      </c>
      <c r="AO104">
        <f t="shared" si="167"/>
        <v>181.89</v>
      </c>
      <c r="AX104" s="164" t="s">
        <v>2006</v>
      </c>
      <c r="AY104" s="165">
        <v>181.89</v>
      </c>
    </row>
    <row r="105" spans="1:57" x14ac:dyDescent="0.3">
      <c r="A105" s="37" t="s">
        <v>265</v>
      </c>
      <c r="B105" s="37" t="s">
        <v>14</v>
      </c>
      <c r="C105" s="2"/>
      <c r="D105" s="2"/>
      <c r="E105" s="1">
        <f>VLOOKUP(B105,Площадь!A:B,2,0)</f>
        <v>50.1</v>
      </c>
      <c r="F105">
        <f t="shared" si="142"/>
        <v>120</v>
      </c>
      <c r="G105" s="1">
        <v>31</v>
      </c>
      <c r="H105" s="1">
        <v>28</v>
      </c>
      <c r="I105" s="1">
        <v>31</v>
      </c>
      <c r="J105" s="1">
        <v>30</v>
      </c>
      <c r="L105" s="112"/>
      <c r="N105" s="16">
        <f t="shared" si="143"/>
        <v>50.1</v>
      </c>
      <c r="O105" s="16">
        <f t="shared" si="144"/>
        <v>50.1</v>
      </c>
      <c r="P105" s="16">
        <f t="shared" si="145"/>
        <v>50.1</v>
      </c>
      <c r="Q105" s="16">
        <f t="shared" si="146"/>
        <v>50.1</v>
      </c>
      <c r="R105" s="120"/>
      <c r="S105" s="159" t="str">
        <f>VLOOKUP(B105,Объем!A:D,4,0)</f>
        <v>17,791</v>
      </c>
      <c r="T105" s="159">
        <f>VLOOKUP(B105,Объем!A:E,5,0)</f>
        <v>20.69</v>
      </c>
      <c r="U105" s="11">
        <f t="shared" si="147"/>
        <v>2.8990000000000009</v>
      </c>
      <c r="V105" s="95">
        <f t="shared" si="231"/>
        <v>0.93839179334696976</v>
      </c>
      <c r="W105" s="95">
        <f t="shared" si="232"/>
        <v>0.84498750638196896</v>
      </c>
      <c r="X105" s="95">
        <f t="shared" si="233"/>
        <v>0.66899520741915808</v>
      </c>
      <c r="Y105" s="95">
        <f t="shared" si="234"/>
        <v>0.44662549285190439</v>
      </c>
      <c r="Z105" s="12">
        <f t="shared" si="151"/>
        <v>0.36675709944474449</v>
      </c>
      <c r="AA105" s="12">
        <f t="shared" si="152"/>
        <v>0.30747335678032833</v>
      </c>
      <c r="AB105" s="12">
        <f t="shared" si="153"/>
        <v>0.12779600026150148</v>
      </c>
      <c r="AD105" s="12">
        <f t="shared" si="157"/>
        <v>1.3051488927917143</v>
      </c>
      <c r="AE105" s="12">
        <f t="shared" si="158"/>
        <v>1.1524608631622972</v>
      </c>
      <c r="AF105" s="12">
        <f t="shared" si="159"/>
        <v>0.79679120768065959</v>
      </c>
      <c r="AG105" s="12">
        <f t="shared" si="160"/>
        <v>0.44662549285190439</v>
      </c>
      <c r="AH105" s="30">
        <f t="shared" si="161"/>
        <v>3548.4649126999689</v>
      </c>
      <c r="AI105" s="30">
        <f t="shared" si="162"/>
        <v>3133.3336439829172</v>
      </c>
      <c r="AJ105" s="30">
        <f t="shared" si="163"/>
        <v>2166.3318712663308</v>
      </c>
      <c r="AK105" s="30">
        <f t="shared" si="164"/>
        <v>1214.2943224756148</v>
      </c>
      <c r="AM105" s="30">
        <f t="shared" si="165"/>
        <v>10062.424750424832</v>
      </c>
      <c r="AN105" s="12">
        <f t="shared" si="166"/>
        <v>0.80202645648657434</v>
      </c>
      <c r="AO105">
        <f t="shared" si="167"/>
        <v>4415.3599999999997</v>
      </c>
      <c r="AX105" s="164" t="s">
        <v>265</v>
      </c>
      <c r="AY105" s="108">
        <v>4415.3599999999997</v>
      </c>
    </row>
    <row r="106" spans="1:57" x14ac:dyDescent="0.3">
      <c r="A106" s="37" t="s">
        <v>266</v>
      </c>
      <c r="B106" s="37" t="s">
        <v>761</v>
      </c>
      <c r="C106" s="2"/>
      <c r="D106" s="2"/>
      <c r="E106" s="1">
        <f>VLOOKUP(B106,Площадь!A:B,2,0)</f>
        <v>28.4</v>
      </c>
      <c r="F106">
        <f t="shared" si="142"/>
        <v>120</v>
      </c>
      <c r="G106" s="1">
        <v>31</v>
      </c>
      <c r="H106" s="1">
        <v>28</v>
      </c>
      <c r="I106" s="1">
        <v>31</v>
      </c>
      <c r="J106" s="1">
        <v>30</v>
      </c>
      <c r="L106" s="112"/>
      <c r="N106" s="16">
        <f t="shared" si="143"/>
        <v>28.4</v>
      </c>
      <c r="O106" s="16">
        <f t="shared" si="144"/>
        <v>28.4</v>
      </c>
      <c r="P106" s="16">
        <f t="shared" si="145"/>
        <v>28.4</v>
      </c>
      <c r="Q106" s="16">
        <f t="shared" si="146"/>
        <v>28.4</v>
      </c>
      <c r="R106" s="120"/>
      <c r="S106" s="159">
        <f>VLOOKUP(B106,Объем!A:D,4,0)</f>
        <v>10.580076799272522</v>
      </c>
      <c r="T106" s="159" t="str">
        <f>VLOOKUP(B106,Объем!A:E,5,0)</f>
        <v>нет</v>
      </c>
      <c r="U106" s="11" t="e">
        <f t="shared" si="147"/>
        <v>#VALUE!</v>
      </c>
      <c r="V106" s="95">
        <f>$V$631*$E106*G106</f>
        <v>0.28507691587183187</v>
      </c>
      <c r="W106" s="95">
        <f t="shared" ref="W106" si="235">$V$631*$E106*H106</f>
        <v>0.25748882723907396</v>
      </c>
      <c r="X106" s="95">
        <f t="shared" ref="X106" si="236">$V$631*$E106*I106</f>
        <v>0.28507691587183187</v>
      </c>
      <c r="Y106" s="95">
        <f t="shared" ref="Y106" si="237">$V$631*$E106*J106</f>
        <v>0.27588088632757923</v>
      </c>
      <c r="Z106" s="12">
        <f t="shared" si="151"/>
        <v>0.20790222802855773</v>
      </c>
      <c r="AA106" s="12">
        <f t="shared" si="152"/>
        <v>0.17429627410302043</v>
      </c>
      <c r="AB106" s="12">
        <f t="shared" si="153"/>
        <v>7.2443241665202426E-2</v>
      </c>
      <c r="AD106" s="12">
        <f t="shared" si="157"/>
        <v>0.4929791439003896</v>
      </c>
      <c r="AE106" s="12">
        <f t="shared" si="158"/>
        <v>0.43178510134209436</v>
      </c>
      <c r="AF106" s="12">
        <f t="shared" si="159"/>
        <v>0.35752015753703431</v>
      </c>
      <c r="AG106" s="12">
        <f t="shared" si="160"/>
        <v>0.27588088632757923</v>
      </c>
      <c r="AH106" s="30">
        <f t="shared" si="161"/>
        <v>1340.3215560192573</v>
      </c>
      <c r="AI106" s="30">
        <f t="shared" si="162"/>
        <v>1173.9459692309131</v>
      </c>
      <c r="AJ106" s="30">
        <f t="shared" si="163"/>
        <v>972.03295471483966</v>
      </c>
      <c r="AK106" s="30">
        <f t="shared" si="164"/>
        <v>750.07047136514905</v>
      </c>
      <c r="AM106" s="30">
        <f t="shared" si="165"/>
        <v>4236.3709513301592</v>
      </c>
      <c r="AN106" s="12">
        <f t="shared" si="166"/>
        <v>0.45464174379678057</v>
      </c>
      <c r="AO106">
        <f t="shared" si="167"/>
        <v>2955.92</v>
      </c>
      <c r="AX106" s="164" t="s">
        <v>266</v>
      </c>
      <c r="AY106" s="108">
        <v>2955.92</v>
      </c>
    </row>
    <row r="107" spans="1:57" s="75" customFormat="1" x14ac:dyDescent="0.3">
      <c r="A107" s="37" t="s">
        <v>267</v>
      </c>
      <c r="B107" s="37" t="s">
        <v>762</v>
      </c>
      <c r="C107" s="2"/>
      <c r="D107" s="2"/>
      <c r="E107" s="1">
        <f>VLOOKUP(B107,Площадь!A:B,2,0)</f>
        <v>52.3</v>
      </c>
      <c r="F107">
        <f t="shared" si="142"/>
        <v>120</v>
      </c>
      <c r="G107" s="1">
        <v>31</v>
      </c>
      <c r="H107" s="1">
        <v>28</v>
      </c>
      <c r="I107" s="1">
        <v>31</v>
      </c>
      <c r="J107" s="1">
        <v>30</v>
      </c>
      <c r="K107" s="4"/>
      <c r="L107" s="112"/>
      <c r="M107" s="4"/>
      <c r="N107" s="16">
        <f t="shared" si="143"/>
        <v>52.3</v>
      </c>
      <c r="O107" s="16">
        <f t="shared" si="144"/>
        <v>52.3</v>
      </c>
      <c r="P107" s="16">
        <f t="shared" si="145"/>
        <v>52.3</v>
      </c>
      <c r="Q107" s="16">
        <f t="shared" si="146"/>
        <v>52.3</v>
      </c>
      <c r="R107" s="124"/>
      <c r="S107" s="159" t="str">
        <f>VLOOKUP(B107,Объем!A:D,4,0)</f>
        <v>18,064</v>
      </c>
      <c r="T107" s="159">
        <f>VLOOKUP(B107,Объем!A:E,5,0)</f>
        <v>19.722999999999999</v>
      </c>
      <c r="U107" s="11">
        <f t="shared" si="147"/>
        <v>1.6589999999999989</v>
      </c>
      <c r="V107" s="95">
        <f>$U107*V$627/G$1*G107</f>
        <v>0.53700999833136298</v>
      </c>
      <c r="W107" s="95">
        <f t="shared" ref="W107" si="238">$U107*W$627/H$1*H107</f>
        <v>0.48355787274497591</v>
      </c>
      <c r="X107" s="95">
        <f t="shared" ref="X107" si="239">$U107*X$627/I$1*I107</f>
        <v>0.38284341121365373</v>
      </c>
      <c r="Y107" s="95">
        <f t="shared" ref="Y107" si="240">$U107*Y$627/J$1*J107</f>
        <v>0.25558871771000641</v>
      </c>
      <c r="Z107" s="12">
        <f t="shared" si="151"/>
        <v>0.38286220161597073</v>
      </c>
      <c r="AA107" s="12">
        <f t="shared" si="152"/>
        <v>0.32097518083056226</v>
      </c>
      <c r="AB107" s="12">
        <f t="shared" si="153"/>
        <v>0.13340780067218616</v>
      </c>
      <c r="AC107" s="12"/>
      <c r="AD107" s="12">
        <f t="shared" si="157"/>
        <v>0.91987219994733371</v>
      </c>
      <c r="AE107" s="12">
        <f t="shared" si="158"/>
        <v>0.80453305357553817</v>
      </c>
      <c r="AF107" s="12">
        <f t="shared" si="159"/>
        <v>0.51625121188583989</v>
      </c>
      <c r="AG107" s="12">
        <f t="shared" si="160"/>
        <v>0.25558871771000641</v>
      </c>
      <c r="AH107" s="30">
        <f t="shared" si="161"/>
        <v>2500.9669346608098</v>
      </c>
      <c r="AI107" s="30">
        <f t="shared" si="162"/>
        <v>2187.3805567222448</v>
      </c>
      <c r="AJ107" s="30">
        <f t="shared" si="163"/>
        <v>1403.5941198994592</v>
      </c>
      <c r="AK107" s="30">
        <f t="shared" si="164"/>
        <v>694.89971748431969</v>
      </c>
      <c r="AL107"/>
      <c r="AM107" s="30">
        <f t="shared" si="165"/>
        <v>6786.8413287668327</v>
      </c>
      <c r="AN107" s="12">
        <f t="shared" si="166"/>
        <v>0.83724518311871909</v>
      </c>
      <c r="AO107">
        <f t="shared" si="167"/>
        <v>4066.28</v>
      </c>
      <c r="AP107"/>
      <c r="AQ107"/>
      <c r="AR107"/>
      <c r="AS107"/>
      <c r="AT107"/>
      <c r="AU107"/>
      <c r="AV107"/>
      <c r="AW107"/>
      <c r="AX107" s="164" t="s">
        <v>267</v>
      </c>
      <c r="AY107" s="108">
        <v>4066.28</v>
      </c>
      <c r="AZ107"/>
      <c r="BA107"/>
      <c r="BB107"/>
      <c r="BC107"/>
      <c r="BD107"/>
      <c r="BE107"/>
    </row>
    <row r="108" spans="1:57" x14ac:dyDescent="0.3">
      <c r="A108" s="37" t="s">
        <v>268</v>
      </c>
      <c r="B108" s="37" t="s">
        <v>763</v>
      </c>
      <c r="C108" s="2"/>
      <c r="D108" s="2"/>
      <c r="E108" s="1">
        <f>VLOOKUP(B108,Площадь!A:B,2,0)</f>
        <v>70.900000000000006</v>
      </c>
      <c r="F108">
        <f t="shared" si="142"/>
        <v>120</v>
      </c>
      <c r="G108" s="1">
        <v>31</v>
      </c>
      <c r="H108" s="1">
        <v>28</v>
      </c>
      <c r="I108" s="1">
        <v>31</v>
      </c>
      <c r="J108" s="1">
        <v>30</v>
      </c>
      <c r="L108" s="112"/>
      <c r="N108" s="16">
        <f t="shared" si="143"/>
        <v>70.900000000000006</v>
      </c>
      <c r="O108" s="16">
        <f t="shared" si="144"/>
        <v>70.900000000000006</v>
      </c>
      <c r="P108" s="16">
        <f t="shared" si="145"/>
        <v>70.900000000000006</v>
      </c>
      <c r="Q108" s="16">
        <f t="shared" si="146"/>
        <v>70.900000000000006</v>
      </c>
      <c r="R108" s="120"/>
      <c r="S108" s="159">
        <f>VLOOKUP(B108,Объем!A:D,4,0)</f>
        <v>23.480552643254281</v>
      </c>
      <c r="T108" s="159" t="str">
        <f>VLOOKUP(B108,Объем!A:E,5,0)</f>
        <v>нет</v>
      </c>
      <c r="U108" s="11" t="e">
        <f t="shared" si="147"/>
        <v>#VALUE!</v>
      </c>
      <c r="V108" s="95">
        <f>$V$631*$E108*G108</f>
        <v>0.7116884977222846</v>
      </c>
      <c r="W108" s="95">
        <f t="shared" ref="W108" si="241">$V$631*$E108*H108</f>
        <v>0.64281541729754732</v>
      </c>
      <c r="X108" s="95">
        <f t="shared" ref="X108" si="242">$V$631*$E108*I108</f>
        <v>0.7116884977222846</v>
      </c>
      <c r="Y108" s="95">
        <f t="shared" ref="Y108" si="243">$V$631*$E108*J108</f>
        <v>0.68873080424737221</v>
      </c>
      <c r="Z108" s="12">
        <f t="shared" si="151"/>
        <v>0.51902351997270224</v>
      </c>
      <c r="AA108" s="12">
        <f t="shared" si="152"/>
        <v>0.43512696598254047</v>
      </c>
      <c r="AB108" s="12">
        <f t="shared" si="153"/>
        <v>0.18085302232615677</v>
      </c>
      <c r="AD108" s="12">
        <f t="shared" si="157"/>
        <v>1.2307120176949868</v>
      </c>
      <c r="AE108" s="12">
        <f t="shared" si="158"/>
        <v>1.0779423832800878</v>
      </c>
      <c r="AF108" s="12">
        <f t="shared" si="159"/>
        <v>0.89254152004844134</v>
      </c>
      <c r="AG108" s="12">
        <f t="shared" si="160"/>
        <v>0.68873080424737221</v>
      </c>
      <c r="AH108" s="30">
        <f t="shared" si="161"/>
        <v>3346.0844479494845</v>
      </c>
      <c r="AI108" s="30">
        <f t="shared" si="162"/>
        <v>2930.7313105095686</v>
      </c>
      <c r="AJ108" s="30">
        <f t="shared" si="163"/>
        <v>2426.6597355381036</v>
      </c>
      <c r="AK108" s="30">
        <f t="shared" si="164"/>
        <v>1872.5350852038407</v>
      </c>
      <c r="AM108" s="30">
        <f t="shared" si="165"/>
        <v>10576.010579200998</v>
      </c>
      <c r="AN108" s="12">
        <f t="shared" si="166"/>
        <v>1.1350035082813996</v>
      </c>
      <c r="AO108">
        <f t="shared" si="167"/>
        <v>7378.88</v>
      </c>
      <c r="AX108" s="164" t="s">
        <v>268</v>
      </c>
      <c r="AY108" s="108">
        <v>7378.88</v>
      </c>
    </row>
    <row r="109" spans="1:57" x14ac:dyDescent="0.3">
      <c r="A109" s="37" t="s">
        <v>269</v>
      </c>
      <c r="B109" s="37" t="s">
        <v>764</v>
      </c>
      <c r="C109" s="2"/>
      <c r="D109" s="2"/>
      <c r="E109" s="1">
        <f>VLOOKUP(B109,Площадь!A:B,2,0)</f>
        <v>50.9</v>
      </c>
      <c r="F109">
        <f t="shared" si="142"/>
        <v>120</v>
      </c>
      <c r="G109" s="1">
        <v>31</v>
      </c>
      <c r="H109" s="1">
        <v>28</v>
      </c>
      <c r="I109" s="1">
        <v>31</v>
      </c>
      <c r="J109" s="1">
        <v>30</v>
      </c>
      <c r="L109" s="112"/>
      <c r="N109" s="16">
        <f t="shared" si="143"/>
        <v>50.9</v>
      </c>
      <c r="O109" s="16">
        <f t="shared" si="144"/>
        <v>50.9</v>
      </c>
      <c r="P109" s="16">
        <f t="shared" si="145"/>
        <v>50.9</v>
      </c>
      <c r="Q109" s="16">
        <f t="shared" si="146"/>
        <v>50.9</v>
      </c>
      <c r="R109" s="120"/>
      <c r="S109" s="159" t="str">
        <f>VLOOKUP(B109,Объем!A:D,4,0)</f>
        <v>7,453</v>
      </c>
      <c r="T109" s="159">
        <f>VLOOKUP(B109,Объем!A:E,5,0)</f>
        <v>8.5739999999999998</v>
      </c>
      <c r="U109" s="11">
        <f t="shared" si="147"/>
        <v>1.1209999999999996</v>
      </c>
      <c r="V109" s="95">
        <f>$U109*V$627/G$1*G109</f>
        <v>0.36286209049394702</v>
      </c>
      <c r="W109" s="95">
        <f t="shared" ref="W109" si="244">$U109*W$627/H$1*H109</f>
        <v>0.32674404782828098</v>
      </c>
      <c r="X109" s="95">
        <f t="shared" ref="X109" si="245">$U109*X$627/I$1*I109</f>
        <v>0.25869045447287881</v>
      </c>
      <c r="Y109" s="95">
        <f t="shared" ref="Y109" si="246">$U109*Y$627/J$1*J109</f>
        <v>0.17270340720489288</v>
      </c>
      <c r="Z109" s="12">
        <f t="shared" si="151"/>
        <v>0.3726135002342813</v>
      </c>
      <c r="AA109" s="12">
        <f t="shared" si="152"/>
        <v>0.31238311098041338</v>
      </c>
      <c r="AB109" s="12">
        <f t="shared" si="153"/>
        <v>0.1298366549562959</v>
      </c>
      <c r="AD109" s="12">
        <f t="shared" si="157"/>
        <v>0.73547559072822832</v>
      </c>
      <c r="AE109" s="12">
        <f t="shared" si="158"/>
        <v>0.63912715880869442</v>
      </c>
      <c r="AF109" s="12">
        <f t="shared" si="159"/>
        <v>0.38852710942917468</v>
      </c>
      <c r="AG109" s="12">
        <f t="shared" si="160"/>
        <v>0.17270340720489288</v>
      </c>
      <c r="AH109" s="30">
        <f t="shared" si="161"/>
        <v>1999.6257455837219</v>
      </c>
      <c r="AI109" s="30">
        <f t="shared" si="162"/>
        <v>1737.6717019122545</v>
      </c>
      <c r="AJ109" s="30">
        <f t="shared" si="163"/>
        <v>1056.3352756582287</v>
      </c>
      <c r="AK109" s="30">
        <f t="shared" si="164"/>
        <v>469.54947757680691</v>
      </c>
      <c r="AM109" s="30">
        <f t="shared" si="165"/>
        <v>5263.182200731012</v>
      </c>
      <c r="AN109" s="12">
        <f t="shared" si="166"/>
        <v>0.81483326617099061</v>
      </c>
      <c r="AO109">
        <f t="shared" si="167"/>
        <v>2625.28</v>
      </c>
      <c r="AX109" s="164" t="s">
        <v>269</v>
      </c>
      <c r="AY109" s="108">
        <v>2625.28</v>
      </c>
    </row>
    <row r="110" spans="1:57" x14ac:dyDescent="0.3">
      <c r="A110" s="37" t="s">
        <v>270</v>
      </c>
      <c r="B110" s="37" t="s">
        <v>765</v>
      </c>
      <c r="C110" s="2"/>
      <c r="D110" s="2"/>
      <c r="E110" s="1">
        <f>VLOOKUP(B110,Площадь!A:B,2,0)</f>
        <v>49.9</v>
      </c>
      <c r="F110">
        <f t="shared" si="142"/>
        <v>120</v>
      </c>
      <c r="G110" s="1">
        <v>31</v>
      </c>
      <c r="H110" s="1">
        <v>28</v>
      </c>
      <c r="I110" s="1">
        <v>31</v>
      </c>
      <c r="J110" s="1">
        <v>30</v>
      </c>
      <c r="L110" s="112"/>
      <c r="N110" s="16">
        <f t="shared" si="143"/>
        <v>49.9</v>
      </c>
      <c r="O110" s="16">
        <f t="shared" si="144"/>
        <v>49.9</v>
      </c>
      <c r="P110" s="16">
        <f t="shared" si="145"/>
        <v>49.9</v>
      </c>
      <c r="Q110" s="16">
        <f t="shared" si="146"/>
        <v>49.9</v>
      </c>
      <c r="R110" s="120"/>
      <c r="S110" s="159" t="str">
        <f>VLOOKUP(B110,Объем!A:D,4,0)</f>
        <v>18</v>
      </c>
      <c r="T110" s="159" t="str">
        <f>VLOOKUP(B110,Объем!A:E,5,0)</f>
        <v>нет</v>
      </c>
      <c r="U110" s="11" t="e">
        <f t="shared" si="147"/>
        <v>#VALUE!</v>
      </c>
      <c r="V110" s="95">
        <f t="shared" ref="V110:V113" si="247">$V$631*$E110*G110</f>
        <v>0.50089218669029623</v>
      </c>
      <c r="W110" s="95">
        <f t="shared" ref="W110:W113" si="248">$V$631*$E110*H110</f>
        <v>0.45241874926865461</v>
      </c>
      <c r="X110" s="95">
        <f t="shared" ref="X110:X113" si="249">$V$631*$E110*I110</f>
        <v>0.50089218669029623</v>
      </c>
      <c r="Y110" s="95">
        <f t="shared" ref="Y110:Y113" si="250">$V$631*$E110*J110</f>
        <v>0.48473437421641569</v>
      </c>
      <c r="Z110" s="12">
        <f t="shared" si="151"/>
        <v>0.36529299924736025</v>
      </c>
      <c r="AA110" s="12">
        <f t="shared" si="152"/>
        <v>0.306245918230307</v>
      </c>
      <c r="AB110" s="12">
        <f t="shared" si="153"/>
        <v>0.12728583658780285</v>
      </c>
      <c r="AD110" s="12">
        <f t="shared" si="157"/>
        <v>0.86618518593765648</v>
      </c>
      <c r="AE110" s="12">
        <f t="shared" si="158"/>
        <v>0.75866466749896166</v>
      </c>
      <c r="AF110" s="12">
        <f t="shared" si="159"/>
        <v>0.62817802327809913</v>
      </c>
      <c r="AG110" s="12">
        <f t="shared" si="160"/>
        <v>0.48473437421641569</v>
      </c>
      <c r="AH110" s="30">
        <f t="shared" si="161"/>
        <v>2355.0016072310195</v>
      </c>
      <c r="AI110" s="30">
        <f t="shared" si="162"/>
        <v>2062.672671289527</v>
      </c>
      <c r="AJ110" s="30">
        <f t="shared" si="163"/>
        <v>1707.9029732489616</v>
      </c>
      <c r="AK110" s="30">
        <f t="shared" si="164"/>
        <v>1317.9055113070754</v>
      </c>
      <c r="AM110" s="30">
        <f t="shared" si="165"/>
        <v>7443.4827630765831</v>
      </c>
      <c r="AN110" s="12">
        <f t="shared" si="166"/>
        <v>0.79882475406547004</v>
      </c>
      <c r="AO110">
        <f t="shared" si="167"/>
        <v>4557.84</v>
      </c>
      <c r="AQ110" s="75"/>
      <c r="AR110" s="75"/>
      <c r="AS110" s="75"/>
      <c r="AT110" s="75"/>
      <c r="AU110" s="75"/>
      <c r="AV110" s="75"/>
      <c r="AW110" s="75"/>
      <c r="AX110" s="164" t="s">
        <v>270</v>
      </c>
      <c r="AY110" s="108">
        <v>4557.84</v>
      </c>
      <c r="AZ110" s="75"/>
      <c r="BA110" s="75"/>
      <c r="BB110" s="75"/>
      <c r="BC110" s="75"/>
      <c r="BD110" s="75"/>
      <c r="BE110" s="75"/>
    </row>
    <row r="111" spans="1:57" x14ac:dyDescent="0.3">
      <c r="A111" s="37" t="s">
        <v>271</v>
      </c>
      <c r="B111" s="37" t="s">
        <v>766</v>
      </c>
      <c r="C111" s="2"/>
      <c r="D111" s="2"/>
      <c r="E111" s="1">
        <f>VLOOKUP(B111,Площадь!A:B,2,0)</f>
        <v>68.099999999999994</v>
      </c>
      <c r="F111">
        <f t="shared" si="142"/>
        <v>120</v>
      </c>
      <c r="G111" s="1">
        <v>31</v>
      </c>
      <c r="H111" s="1">
        <v>28</v>
      </c>
      <c r="I111" s="1">
        <v>31</v>
      </c>
      <c r="J111" s="1">
        <v>30</v>
      </c>
      <c r="L111" s="112"/>
      <c r="N111" s="16">
        <f t="shared" si="143"/>
        <v>68.099999999999994</v>
      </c>
      <c r="O111" s="16">
        <f t="shared" si="144"/>
        <v>68.099999999999994</v>
      </c>
      <c r="P111" s="16">
        <f t="shared" si="145"/>
        <v>68.099999999999994</v>
      </c>
      <c r="Q111" s="16">
        <f t="shared" si="146"/>
        <v>68.099999999999994</v>
      </c>
      <c r="R111" s="120"/>
      <c r="S111" s="159" t="str">
        <f>VLOOKUP(B111,Объем!A:D,4,0)</f>
        <v>нет</v>
      </c>
      <c r="T111" s="159">
        <f>VLOOKUP(B111,Объем!A:E,5,0)</f>
        <v>18.810099999999998</v>
      </c>
      <c r="U111" s="11" t="e">
        <f t="shared" si="147"/>
        <v>#VALUE!</v>
      </c>
      <c r="V111" s="95">
        <f t="shared" si="247"/>
        <v>0.68358232291801935</v>
      </c>
      <c r="W111" s="95">
        <f t="shared" si="248"/>
        <v>0.61742919489369497</v>
      </c>
      <c r="X111" s="95">
        <f t="shared" si="249"/>
        <v>0.68358232291801935</v>
      </c>
      <c r="Y111" s="95">
        <f t="shared" si="250"/>
        <v>0.66153128024324459</v>
      </c>
      <c r="Z111" s="12">
        <f t="shared" si="151"/>
        <v>0.49852611720932327</v>
      </c>
      <c r="AA111" s="12">
        <f t="shared" si="152"/>
        <v>0.41794282628224261</v>
      </c>
      <c r="AB111" s="12">
        <f t="shared" si="153"/>
        <v>0.17371073089437622</v>
      </c>
      <c r="AD111" s="12">
        <f t="shared" si="157"/>
        <v>1.1821084401273425</v>
      </c>
      <c r="AE111" s="12">
        <f t="shared" si="158"/>
        <v>1.0353720211759376</v>
      </c>
      <c r="AF111" s="12">
        <f t="shared" si="159"/>
        <v>0.85729305381239551</v>
      </c>
      <c r="AG111" s="12">
        <f t="shared" si="160"/>
        <v>0.66153128024324459</v>
      </c>
      <c r="AH111" s="30">
        <f t="shared" si="161"/>
        <v>3213.9400691870214</v>
      </c>
      <c r="AI111" s="30">
        <f t="shared" si="162"/>
        <v>2814.9901586135629</v>
      </c>
      <c r="AJ111" s="30">
        <f t="shared" si="163"/>
        <v>2330.8255005662172</v>
      </c>
      <c r="AK111" s="30">
        <f t="shared" si="164"/>
        <v>1798.5844753509384</v>
      </c>
      <c r="AM111" s="30">
        <f t="shared" si="165"/>
        <v>10158.34020371774</v>
      </c>
      <c r="AN111" s="12">
        <f t="shared" si="166"/>
        <v>1.090179674385942</v>
      </c>
      <c r="AO111">
        <f t="shared" si="167"/>
        <v>7087.4</v>
      </c>
      <c r="AX111" s="164" t="s">
        <v>271</v>
      </c>
      <c r="AY111" s="108">
        <v>7087.4</v>
      </c>
    </row>
    <row r="112" spans="1:57" x14ac:dyDescent="0.3">
      <c r="A112" s="37" t="s">
        <v>272</v>
      </c>
      <c r="B112" s="37" t="s">
        <v>767</v>
      </c>
      <c r="C112" s="2"/>
      <c r="D112" s="2"/>
      <c r="E112" s="1">
        <f>VLOOKUP(B112,Площадь!A:B,2,0)</f>
        <v>30.6</v>
      </c>
      <c r="F112">
        <f t="shared" si="142"/>
        <v>120</v>
      </c>
      <c r="G112" s="1">
        <v>31</v>
      </c>
      <c r="H112" s="1">
        <v>28</v>
      </c>
      <c r="I112" s="1">
        <v>31</v>
      </c>
      <c r="J112" s="1">
        <v>30</v>
      </c>
      <c r="L112" s="112"/>
      <c r="N112" s="16">
        <f t="shared" si="143"/>
        <v>30.6</v>
      </c>
      <c r="O112" s="16">
        <f t="shared" si="144"/>
        <v>30.6</v>
      </c>
      <c r="P112" s="16">
        <f t="shared" si="145"/>
        <v>30.6</v>
      </c>
      <c r="Q112" s="16">
        <f t="shared" si="146"/>
        <v>30.6</v>
      </c>
      <c r="R112" s="120"/>
      <c r="S112" s="159">
        <f>VLOOKUP(B112,Объем!A:D,4,0)</f>
        <v>6.9293426076668698</v>
      </c>
      <c r="T112" s="159" t="str">
        <f>VLOOKUP(B112,Объем!A:E,5,0)</f>
        <v>нет</v>
      </c>
      <c r="U112" s="11" t="e">
        <f t="shared" si="147"/>
        <v>#VALUE!</v>
      </c>
      <c r="V112" s="95">
        <f t="shared" si="247"/>
        <v>0.30716033893232592</v>
      </c>
      <c r="W112" s="95">
        <f t="shared" si="248"/>
        <v>0.27743514484210086</v>
      </c>
      <c r="X112" s="95">
        <f t="shared" si="249"/>
        <v>0.30716033893232592</v>
      </c>
      <c r="Y112" s="95">
        <f t="shared" si="250"/>
        <v>0.29725194090225088</v>
      </c>
      <c r="Z112" s="12">
        <f t="shared" si="151"/>
        <v>0.22400733019978405</v>
      </c>
      <c r="AA112" s="12">
        <f t="shared" si="152"/>
        <v>0.18779809815325443</v>
      </c>
      <c r="AB112" s="12">
        <f t="shared" si="153"/>
        <v>7.8055042075887121E-2</v>
      </c>
      <c r="AD112" s="12">
        <f t="shared" si="157"/>
        <v>0.53116766913211</v>
      </c>
      <c r="AE112" s="12">
        <f t="shared" si="158"/>
        <v>0.46523324299535529</v>
      </c>
      <c r="AF112" s="12">
        <f t="shared" si="159"/>
        <v>0.38521538100821306</v>
      </c>
      <c r="AG112" s="12">
        <f t="shared" si="160"/>
        <v>0.29725194090225088</v>
      </c>
      <c r="AH112" s="30">
        <f t="shared" si="161"/>
        <v>1444.1492821897634</v>
      </c>
      <c r="AI112" s="30">
        <f t="shared" si="162"/>
        <v>1264.8854457206319</v>
      </c>
      <c r="AJ112" s="30">
        <f t="shared" si="163"/>
        <v>1047.33128219275</v>
      </c>
      <c r="AK112" s="30">
        <f t="shared" si="164"/>
        <v>808.17452196385773</v>
      </c>
      <c r="AM112" s="30">
        <f t="shared" si="165"/>
        <v>4564.5405320670034</v>
      </c>
      <c r="AN112" s="12">
        <f t="shared" si="166"/>
        <v>0.48986047042892555</v>
      </c>
      <c r="AO112">
        <f t="shared" si="167"/>
        <v>3184.28</v>
      </c>
      <c r="AX112" s="164" t="s">
        <v>272</v>
      </c>
      <c r="AY112" s="108">
        <v>3184.28</v>
      </c>
    </row>
    <row r="113" spans="1:57" x14ac:dyDescent="0.3">
      <c r="A113" s="37" t="s">
        <v>273</v>
      </c>
      <c r="B113" s="37" t="s">
        <v>768</v>
      </c>
      <c r="C113" s="2"/>
      <c r="D113" s="2"/>
      <c r="E113" s="1">
        <f>VLOOKUP(B113,Площадь!A:B,2,0)</f>
        <v>33.700000000000003</v>
      </c>
      <c r="F113">
        <f t="shared" si="142"/>
        <v>120</v>
      </c>
      <c r="G113" s="1">
        <v>31</v>
      </c>
      <c r="H113" s="1">
        <v>28</v>
      </c>
      <c r="I113" s="1">
        <v>31</v>
      </c>
      <c r="J113" s="1">
        <v>30</v>
      </c>
      <c r="L113" s="112"/>
      <c r="N113" s="16">
        <f t="shared" si="143"/>
        <v>33.700000000000003</v>
      </c>
      <c r="O113" s="16">
        <f t="shared" si="144"/>
        <v>33.700000000000003</v>
      </c>
      <c r="P113" s="16">
        <f t="shared" si="145"/>
        <v>33.700000000000003</v>
      </c>
      <c r="Q113" s="16">
        <f t="shared" si="146"/>
        <v>33.700000000000003</v>
      </c>
      <c r="R113" s="120"/>
      <c r="S113" s="159" t="str">
        <f>VLOOKUP(B113,Объем!A:D,4,0)</f>
        <v>7,920</v>
      </c>
      <c r="T113" s="159" t="str">
        <f>VLOOKUP(B113,Объем!A:E,5,0)</f>
        <v>нет</v>
      </c>
      <c r="U113" s="11" t="e">
        <f t="shared" si="147"/>
        <v>#VALUE!</v>
      </c>
      <c r="V113" s="95">
        <f t="shared" si="247"/>
        <v>0.3382778896084766</v>
      </c>
      <c r="W113" s="95">
        <f t="shared" si="248"/>
        <v>0.30554131964636594</v>
      </c>
      <c r="X113" s="95">
        <f t="shared" si="249"/>
        <v>0.3382778896084766</v>
      </c>
      <c r="Y113" s="95">
        <f t="shared" si="250"/>
        <v>0.3273656996211064</v>
      </c>
      <c r="Z113" s="12">
        <f t="shared" si="151"/>
        <v>0.24670088325923931</v>
      </c>
      <c r="AA113" s="12">
        <f t="shared" si="152"/>
        <v>0.20682339567858413</v>
      </c>
      <c r="AB113" s="12">
        <f t="shared" si="153"/>
        <v>8.5962579018215565E-2</v>
      </c>
      <c r="AD113" s="12">
        <f t="shared" si="157"/>
        <v>0.58497877286771593</v>
      </c>
      <c r="AE113" s="12">
        <f t="shared" si="158"/>
        <v>0.51236471532495009</v>
      </c>
      <c r="AF113" s="12">
        <f t="shared" si="159"/>
        <v>0.42424046862669218</v>
      </c>
      <c r="AG113" s="12">
        <f t="shared" si="160"/>
        <v>0.3273656996211064</v>
      </c>
      <c r="AH113" s="30">
        <f t="shared" si="161"/>
        <v>1590.4519872482035</v>
      </c>
      <c r="AI113" s="30">
        <f t="shared" si="162"/>
        <v>1393.0274353197808</v>
      </c>
      <c r="AJ113" s="30">
        <f t="shared" si="163"/>
        <v>1153.4334709116233</v>
      </c>
      <c r="AK113" s="30">
        <f t="shared" si="164"/>
        <v>890.04841144385659</v>
      </c>
      <c r="AM113" s="30">
        <f t="shared" si="165"/>
        <v>5026.9613049234649</v>
      </c>
      <c r="AN113" s="12">
        <f t="shared" si="166"/>
        <v>0.53948685795603901</v>
      </c>
      <c r="AO113">
        <f t="shared" si="167"/>
        <v>3897.72</v>
      </c>
      <c r="AX113" s="164" t="s">
        <v>273</v>
      </c>
      <c r="AY113" s="108">
        <v>3897.72</v>
      </c>
    </row>
    <row r="114" spans="1:57" x14ac:dyDescent="0.3">
      <c r="A114" s="37" t="s">
        <v>274</v>
      </c>
      <c r="B114" s="37" t="s">
        <v>769</v>
      </c>
      <c r="C114" s="2"/>
      <c r="D114" s="2"/>
      <c r="E114" s="1">
        <f>VLOOKUP(B114,Площадь!A:B,2,0)</f>
        <v>33.799999999999997</v>
      </c>
      <c r="F114">
        <f t="shared" si="142"/>
        <v>120</v>
      </c>
      <c r="G114" s="1">
        <v>31</v>
      </c>
      <c r="H114" s="1">
        <v>28</v>
      </c>
      <c r="I114" s="1">
        <v>31</v>
      </c>
      <c r="J114" s="1">
        <v>30</v>
      </c>
      <c r="L114" s="112"/>
      <c r="N114" s="16">
        <f t="shared" si="143"/>
        <v>33.799999999999997</v>
      </c>
      <c r="O114" s="16">
        <f t="shared" si="144"/>
        <v>33.799999999999997</v>
      </c>
      <c r="P114" s="16">
        <f t="shared" si="145"/>
        <v>33.799999999999997</v>
      </c>
      <c r="Q114" s="16">
        <f t="shared" si="146"/>
        <v>33.799999999999997</v>
      </c>
      <c r="R114" s="120"/>
      <c r="S114" s="159" t="str">
        <f>VLOOKUP(B114,Объем!A:D,4,0)</f>
        <v>6,31</v>
      </c>
      <c r="T114" s="159">
        <f>VLOOKUP(B114,Объем!A:E,5,0)</f>
        <v>6.5149999999999997</v>
      </c>
      <c r="U114" s="11">
        <f t="shared" si="147"/>
        <v>0.20500000000000007</v>
      </c>
      <c r="V114" s="95">
        <f>$U114*V$627/G$1*G114</f>
        <v>6.6357474175967171E-2</v>
      </c>
      <c r="W114" s="95">
        <f t="shared" ref="W114" si="251">$U114*W$627/H$1*H114</f>
        <v>5.9752479754502812E-2</v>
      </c>
      <c r="X114" s="95">
        <f t="shared" ref="X114" si="252">$U114*X$627/I$1*I114</f>
        <v>4.7307353404942187E-2</v>
      </c>
      <c r="Y114" s="95">
        <f t="shared" ref="Y114" si="253">$U114*Y$627/J$1*J114</f>
        <v>3.1582692664587929E-2</v>
      </c>
      <c r="Z114" s="12">
        <f t="shared" si="151"/>
        <v>0.24743293335793137</v>
      </c>
      <c r="AA114" s="12">
        <f t="shared" si="152"/>
        <v>0.20743711495359474</v>
      </c>
      <c r="AB114" s="12">
        <f t="shared" si="153"/>
        <v>8.6217660855064854E-2</v>
      </c>
      <c r="AD114" s="12">
        <f t="shared" si="157"/>
        <v>0.31379040753389853</v>
      </c>
      <c r="AE114" s="12">
        <f t="shared" si="158"/>
        <v>0.26718959470809756</v>
      </c>
      <c r="AF114" s="12">
        <f t="shared" si="159"/>
        <v>0.13352501426000704</v>
      </c>
      <c r="AG114" s="12">
        <f t="shared" si="160"/>
        <v>3.1582692664587929E-2</v>
      </c>
      <c r="AH114" s="30">
        <f t="shared" si="161"/>
        <v>853.13963581131406</v>
      </c>
      <c r="AI114" s="30">
        <f t="shared" si="162"/>
        <v>726.44041388426979</v>
      </c>
      <c r="AJ114" s="30">
        <f t="shared" si="163"/>
        <v>363.03047927039239</v>
      </c>
      <c r="AK114" s="30">
        <f t="shared" si="164"/>
        <v>85.867656470334964</v>
      </c>
      <c r="AM114" s="30">
        <f t="shared" si="165"/>
        <v>2028.4781854363114</v>
      </c>
      <c r="AN114" s="12">
        <f t="shared" si="166"/>
        <v>0.54108770916659099</v>
      </c>
      <c r="AO114">
        <f t="shared" si="167"/>
        <v>1926</v>
      </c>
      <c r="AX114" s="164" t="s">
        <v>274</v>
      </c>
      <c r="AY114" s="108">
        <v>1926</v>
      </c>
    </row>
    <row r="115" spans="1:57" x14ac:dyDescent="0.3">
      <c r="A115" s="37" t="s">
        <v>275</v>
      </c>
      <c r="B115" s="37" t="s">
        <v>770</v>
      </c>
      <c r="C115" s="2"/>
      <c r="D115" s="2"/>
      <c r="E115" s="1">
        <f>VLOOKUP(B115,Площадь!A:B,2,0)</f>
        <v>34.1</v>
      </c>
      <c r="F115">
        <f t="shared" si="142"/>
        <v>120</v>
      </c>
      <c r="G115" s="1">
        <v>31</v>
      </c>
      <c r="H115" s="1">
        <v>28</v>
      </c>
      <c r="I115" s="1">
        <v>31</v>
      </c>
      <c r="J115" s="1">
        <v>30</v>
      </c>
      <c r="L115" s="112"/>
      <c r="N115" s="16">
        <f t="shared" si="143"/>
        <v>34.1</v>
      </c>
      <c r="O115" s="16">
        <f t="shared" si="144"/>
        <v>34.1</v>
      </c>
      <c r="P115" s="16">
        <f t="shared" si="145"/>
        <v>34.1</v>
      </c>
      <c r="Q115" s="16">
        <f t="shared" si="146"/>
        <v>34.1</v>
      </c>
      <c r="R115" s="120"/>
      <c r="S115" s="159" t="str">
        <f>VLOOKUP(B115,Объем!A:D,4,0)</f>
        <v>нет</v>
      </c>
      <c r="T115" s="159">
        <f>VLOOKUP(B115,Объем!A:E,5,0)</f>
        <v>17.3</v>
      </c>
      <c r="U115" s="11" t="e">
        <f t="shared" si="147"/>
        <v>#VALUE!</v>
      </c>
      <c r="V115" s="95">
        <f t="shared" ref="V115:V118" si="254">$V$631*$E115*G115</f>
        <v>0.34229305743765731</v>
      </c>
      <c r="W115" s="95">
        <f t="shared" ref="W115:W118" si="255">$V$631*$E115*H115</f>
        <v>0.3091679228469163</v>
      </c>
      <c r="X115" s="95">
        <f t="shared" ref="X115:X118" si="256">$V$631*$E115*I115</f>
        <v>0.34229305743765731</v>
      </c>
      <c r="Y115" s="95">
        <f t="shared" ref="Y115:Y118" si="257">$V$631*$E115*J115</f>
        <v>0.33125134590741029</v>
      </c>
      <c r="Z115" s="12">
        <f t="shared" si="151"/>
        <v>0.24962908365400771</v>
      </c>
      <c r="AA115" s="12">
        <f t="shared" si="152"/>
        <v>0.20927827277862665</v>
      </c>
      <c r="AB115" s="12">
        <f t="shared" si="153"/>
        <v>8.6982906365612775E-2</v>
      </c>
      <c r="AD115" s="12">
        <f t="shared" si="157"/>
        <v>0.59192214109166508</v>
      </c>
      <c r="AE115" s="12">
        <f t="shared" si="158"/>
        <v>0.51844619562554295</v>
      </c>
      <c r="AF115" s="12">
        <f t="shared" si="159"/>
        <v>0.4292759638032701</v>
      </c>
      <c r="AG115" s="12">
        <f t="shared" si="160"/>
        <v>0.33125134590741029</v>
      </c>
      <c r="AH115" s="30">
        <f t="shared" si="161"/>
        <v>1609.3297556428408</v>
      </c>
      <c r="AI115" s="30">
        <f t="shared" si="162"/>
        <v>1409.5618855906387</v>
      </c>
      <c r="AJ115" s="30">
        <f t="shared" si="163"/>
        <v>1167.124075907607</v>
      </c>
      <c r="AK115" s="30">
        <f t="shared" si="164"/>
        <v>900.61278427998525</v>
      </c>
      <c r="AM115" s="30">
        <f t="shared" si="165"/>
        <v>5086.6285014210716</v>
      </c>
      <c r="AN115" s="12">
        <f t="shared" si="166"/>
        <v>0.54589026279824715</v>
      </c>
      <c r="AO115">
        <f t="shared" si="167"/>
        <v>3548.6</v>
      </c>
      <c r="AX115" s="164" t="s">
        <v>275</v>
      </c>
      <c r="AY115" s="108">
        <v>3548.6</v>
      </c>
    </row>
    <row r="116" spans="1:57" x14ac:dyDescent="0.3">
      <c r="A116" s="37" t="s">
        <v>276</v>
      </c>
      <c r="B116" s="37" t="s">
        <v>15</v>
      </c>
      <c r="C116" s="2"/>
      <c r="D116" s="2"/>
      <c r="E116" s="1">
        <f>VLOOKUP(B116,Площадь!A:B,2,0)</f>
        <v>39.6</v>
      </c>
      <c r="F116">
        <f t="shared" si="142"/>
        <v>120</v>
      </c>
      <c r="G116" s="1">
        <v>31</v>
      </c>
      <c r="H116" s="1">
        <v>28</v>
      </c>
      <c r="I116" s="1">
        <v>31</v>
      </c>
      <c r="J116" s="1">
        <v>30</v>
      </c>
      <c r="L116" s="112"/>
      <c r="N116" s="16">
        <f t="shared" si="143"/>
        <v>39.6</v>
      </c>
      <c r="O116" s="16">
        <f t="shared" si="144"/>
        <v>39.6</v>
      </c>
      <c r="P116" s="16">
        <f t="shared" si="145"/>
        <v>39.6</v>
      </c>
      <c r="Q116" s="16">
        <f t="shared" si="146"/>
        <v>39.6</v>
      </c>
      <c r="R116" s="120"/>
      <c r="S116" s="159" t="str">
        <f>VLOOKUP(B116,Объем!A:D,4,0)</f>
        <v>24,010</v>
      </c>
      <c r="T116" s="159" t="str">
        <f>VLOOKUP(B116,Объем!A:E,5,0)</f>
        <v>не работает</v>
      </c>
      <c r="U116" s="11" t="e">
        <f t="shared" si="147"/>
        <v>#VALUE!</v>
      </c>
      <c r="V116" s="95">
        <f t="shared" si="254"/>
        <v>0.39750161508889237</v>
      </c>
      <c r="W116" s="95">
        <f t="shared" si="255"/>
        <v>0.35903371685448343</v>
      </c>
      <c r="X116" s="95">
        <f t="shared" si="256"/>
        <v>0.39750161508889237</v>
      </c>
      <c r="Y116" s="95">
        <f t="shared" si="257"/>
        <v>0.38467898234408943</v>
      </c>
      <c r="Z116" s="12">
        <f t="shared" si="151"/>
        <v>0.2898918390820735</v>
      </c>
      <c r="AA116" s="12">
        <f t="shared" si="152"/>
        <v>0.2430328329042116</v>
      </c>
      <c r="AB116" s="12">
        <f t="shared" si="153"/>
        <v>0.10101240739232452</v>
      </c>
      <c r="AD116" s="12">
        <f t="shared" si="157"/>
        <v>0.68739345417096587</v>
      </c>
      <c r="AE116" s="12">
        <f t="shared" si="158"/>
        <v>0.602066549758695</v>
      </c>
      <c r="AF116" s="12">
        <f t="shared" si="159"/>
        <v>0.4985140224812169</v>
      </c>
      <c r="AG116" s="12">
        <f t="shared" si="160"/>
        <v>0.38467898234408943</v>
      </c>
      <c r="AH116" s="30">
        <f t="shared" si="161"/>
        <v>1868.8990710691055</v>
      </c>
      <c r="AI116" s="30">
        <f t="shared" si="162"/>
        <v>1636.9105768149352</v>
      </c>
      <c r="AJ116" s="30">
        <f t="shared" si="163"/>
        <v>1355.3698946023821</v>
      </c>
      <c r="AK116" s="30">
        <f t="shared" si="164"/>
        <v>1045.8729107767572</v>
      </c>
      <c r="AM116" s="30">
        <f t="shared" si="165"/>
        <v>5907.0524532631807</v>
      </c>
      <c r="AN116" s="12">
        <f t="shared" si="166"/>
        <v>0.63393707937860966</v>
      </c>
      <c r="AO116">
        <f t="shared" si="167"/>
        <v>5788.92</v>
      </c>
      <c r="AX116" s="164" t="s">
        <v>276</v>
      </c>
      <c r="AY116" s="108">
        <v>5788.92</v>
      </c>
    </row>
    <row r="117" spans="1:57" x14ac:dyDescent="0.3">
      <c r="A117" s="37" t="s">
        <v>277</v>
      </c>
      <c r="B117" s="37" t="s">
        <v>16</v>
      </c>
      <c r="C117" s="2"/>
      <c r="D117" s="2"/>
      <c r="E117" s="1">
        <f>VLOOKUP(B117,Площадь!A:B,2,0)</f>
        <v>38.5</v>
      </c>
      <c r="F117">
        <f t="shared" si="142"/>
        <v>120</v>
      </c>
      <c r="G117" s="1">
        <v>31</v>
      </c>
      <c r="H117" s="1">
        <v>28</v>
      </c>
      <c r="I117" s="1">
        <v>31</v>
      </c>
      <c r="J117" s="1">
        <v>30</v>
      </c>
      <c r="L117" s="112"/>
      <c r="N117" s="16">
        <f t="shared" si="143"/>
        <v>38.5</v>
      </c>
      <c r="O117" s="16">
        <f t="shared" si="144"/>
        <v>38.5</v>
      </c>
      <c r="P117" s="16">
        <f t="shared" si="145"/>
        <v>38.5</v>
      </c>
      <c r="Q117" s="16">
        <f t="shared" si="146"/>
        <v>38.5</v>
      </c>
      <c r="R117" s="120"/>
      <c r="S117" s="159">
        <f>VLOOKUP(B117,Объем!A:D,4,0)</f>
        <v>21.791340162648712</v>
      </c>
      <c r="T117" s="159" t="str">
        <f>VLOOKUP(B117,Объем!A:E,5,0)</f>
        <v>не работает</v>
      </c>
      <c r="U117" s="11" t="e">
        <f t="shared" si="147"/>
        <v>#VALUE!</v>
      </c>
      <c r="V117" s="95">
        <f t="shared" si="254"/>
        <v>0.38645990355864535</v>
      </c>
      <c r="W117" s="95">
        <f t="shared" si="255"/>
        <v>0.34906055805296998</v>
      </c>
      <c r="X117" s="95">
        <f t="shared" si="256"/>
        <v>0.38645990355864535</v>
      </c>
      <c r="Y117" s="95">
        <f t="shared" si="257"/>
        <v>0.37399345505675352</v>
      </c>
      <c r="Z117" s="12">
        <f t="shared" si="151"/>
        <v>0.2818392879964603</v>
      </c>
      <c r="AA117" s="12">
        <f t="shared" si="152"/>
        <v>0.23628192087909461</v>
      </c>
      <c r="AB117" s="12">
        <f t="shared" si="153"/>
        <v>9.8206507186982164E-2</v>
      </c>
      <c r="AD117" s="12">
        <f t="shared" si="157"/>
        <v>0.66829919155510564</v>
      </c>
      <c r="AE117" s="12">
        <f t="shared" si="158"/>
        <v>0.58534247893206459</v>
      </c>
      <c r="AF117" s="12">
        <f t="shared" si="159"/>
        <v>0.4846664107456275</v>
      </c>
      <c r="AG117" s="12">
        <f t="shared" si="160"/>
        <v>0.37399345505675352</v>
      </c>
      <c r="AH117" s="30">
        <f t="shared" si="161"/>
        <v>1816.9852079838524</v>
      </c>
      <c r="AI117" s="30">
        <f t="shared" si="162"/>
        <v>1591.440838570076</v>
      </c>
      <c r="AJ117" s="30">
        <f t="shared" si="163"/>
        <v>1317.720730863427</v>
      </c>
      <c r="AK117" s="30">
        <f t="shared" si="164"/>
        <v>1016.8208854774027</v>
      </c>
      <c r="AM117" s="30">
        <f t="shared" si="165"/>
        <v>5742.9676628947582</v>
      </c>
      <c r="AN117" s="12">
        <f t="shared" si="166"/>
        <v>0.61632771606253711</v>
      </c>
      <c r="AO117">
        <f t="shared" si="167"/>
        <v>4655.72</v>
      </c>
      <c r="AX117" s="164" t="s">
        <v>277</v>
      </c>
      <c r="AY117" s="108">
        <v>4655.72</v>
      </c>
    </row>
    <row r="118" spans="1:57" x14ac:dyDescent="0.3">
      <c r="A118" s="37" t="s">
        <v>1198</v>
      </c>
      <c r="B118" s="37" t="s">
        <v>771</v>
      </c>
      <c r="C118" s="2"/>
      <c r="D118" s="2"/>
      <c r="E118" s="1">
        <f>VLOOKUP(B118,Площадь!A:B,2,0)</f>
        <v>34</v>
      </c>
      <c r="F118">
        <f t="shared" si="142"/>
        <v>120</v>
      </c>
      <c r="G118" s="1">
        <v>31</v>
      </c>
      <c r="H118" s="1">
        <v>28</v>
      </c>
      <c r="I118" s="1">
        <v>31</v>
      </c>
      <c r="J118" s="1">
        <v>30</v>
      </c>
      <c r="L118" s="112"/>
      <c r="N118" s="16">
        <f t="shared" si="143"/>
        <v>34</v>
      </c>
      <c r="O118" s="16">
        <f t="shared" si="144"/>
        <v>34</v>
      </c>
      <c r="P118" s="16">
        <f t="shared" si="145"/>
        <v>34</v>
      </c>
      <c r="Q118" s="16">
        <f t="shared" si="146"/>
        <v>34</v>
      </c>
      <c r="R118" s="120"/>
      <c r="S118" s="159">
        <f>VLOOKUP(B118,Объем!A:D,4,0)</f>
        <v>6.601280675185409</v>
      </c>
      <c r="T118" s="159" t="str">
        <f>VLOOKUP(B118,Объем!A:E,5,0)</f>
        <v>нет</v>
      </c>
      <c r="U118" s="11" t="e">
        <f t="shared" si="147"/>
        <v>#VALUE!</v>
      </c>
      <c r="V118" s="95">
        <f t="shared" si="254"/>
        <v>0.34128926548036215</v>
      </c>
      <c r="W118" s="95">
        <f t="shared" si="255"/>
        <v>0.30826127204677867</v>
      </c>
      <c r="X118" s="95">
        <f t="shared" si="256"/>
        <v>0.34128926548036215</v>
      </c>
      <c r="Y118" s="95">
        <f t="shared" si="257"/>
        <v>0.3302799343358343</v>
      </c>
      <c r="Z118" s="12">
        <f t="shared" si="151"/>
        <v>0.24889703355531562</v>
      </c>
      <c r="AA118" s="12">
        <f t="shared" si="152"/>
        <v>0.20866455350361601</v>
      </c>
      <c r="AB118" s="12">
        <f t="shared" si="153"/>
        <v>8.6727824528763472E-2</v>
      </c>
      <c r="AD118" s="12">
        <f t="shared" si="157"/>
        <v>0.59018629903567776</v>
      </c>
      <c r="AE118" s="12">
        <f t="shared" si="158"/>
        <v>0.51692582555039468</v>
      </c>
      <c r="AF118" s="12">
        <f t="shared" si="159"/>
        <v>0.42801709000912563</v>
      </c>
      <c r="AG118" s="12">
        <f t="shared" si="160"/>
        <v>0.3302799343358343</v>
      </c>
      <c r="AH118" s="30">
        <f t="shared" si="161"/>
        <v>1604.6103135441815</v>
      </c>
      <c r="AI118" s="30">
        <f t="shared" si="162"/>
        <v>1405.4282730229243</v>
      </c>
      <c r="AJ118" s="30">
        <f t="shared" si="163"/>
        <v>1163.7014246586111</v>
      </c>
      <c r="AK118" s="30">
        <f t="shared" si="164"/>
        <v>897.97169107095306</v>
      </c>
      <c r="AM118" s="30">
        <f t="shared" si="165"/>
        <v>5071.7117022966704</v>
      </c>
      <c r="AN118" s="12">
        <f t="shared" si="166"/>
        <v>0.54428941158769506</v>
      </c>
      <c r="AO118">
        <f t="shared" si="167"/>
        <v>3538.8</v>
      </c>
      <c r="AX118" s="164" t="s">
        <v>1198</v>
      </c>
      <c r="AY118" s="108">
        <v>3538.8</v>
      </c>
    </row>
    <row r="119" spans="1:57" x14ac:dyDescent="0.3">
      <c r="A119" s="37" t="s">
        <v>278</v>
      </c>
      <c r="B119" s="37" t="s">
        <v>772</v>
      </c>
      <c r="C119" s="2"/>
      <c r="D119" s="2"/>
      <c r="E119" s="1">
        <f>VLOOKUP(B119,Площадь!A:B,2,0)</f>
        <v>28.4</v>
      </c>
      <c r="F119">
        <f t="shared" si="142"/>
        <v>120</v>
      </c>
      <c r="G119" s="1">
        <v>31</v>
      </c>
      <c r="H119" s="1">
        <v>28</v>
      </c>
      <c r="I119" s="1">
        <v>31</v>
      </c>
      <c r="J119" s="1">
        <v>30</v>
      </c>
      <c r="L119" s="112"/>
      <c r="N119" s="16">
        <f t="shared" si="143"/>
        <v>28.4</v>
      </c>
      <c r="O119" s="16">
        <f t="shared" si="144"/>
        <v>28.4</v>
      </c>
      <c r="P119" s="16">
        <f t="shared" si="145"/>
        <v>28.4</v>
      </c>
      <c r="Q119" s="16">
        <f t="shared" si="146"/>
        <v>28.4</v>
      </c>
      <c r="R119" s="120"/>
      <c r="S119" s="159" t="str">
        <f>VLOOKUP(B119,Объем!A:D,4,0)</f>
        <v>8,466</v>
      </c>
      <c r="T119" s="159">
        <f>VLOOKUP(B119,Объем!A:E,5,0)</f>
        <v>9.7840000000000007</v>
      </c>
      <c r="U119" s="11">
        <f t="shared" si="147"/>
        <v>1.3180000000000014</v>
      </c>
      <c r="V119" s="95">
        <f>$U119*V$627/G$1*G119</f>
        <v>0.42663000470207213</v>
      </c>
      <c r="W119" s="95">
        <f t="shared" ref="W119" si="258">$U119*W$627/H$1*H119</f>
        <v>0.38416472349480368</v>
      </c>
      <c r="X119" s="95">
        <f t="shared" ref="X119" si="259">$U119*X$627/I$1*I119</f>
        <v>0.30415166725714071</v>
      </c>
      <c r="Y119" s="95">
        <f t="shared" ref="Y119" si="260">$U119*Y$627/J$1*J119</f>
        <v>0.20305360454598495</v>
      </c>
      <c r="Z119" s="12">
        <f t="shared" si="151"/>
        <v>0.20790222802855773</v>
      </c>
      <c r="AA119" s="12">
        <f t="shared" si="152"/>
        <v>0.17429627410302043</v>
      </c>
      <c r="AB119" s="12">
        <f t="shared" si="153"/>
        <v>7.2443241665202426E-2</v>
      </c>
      <c r="AD119" s="12">
        <f t="shared" si="157"/>
        <v>0.63453223273062986</v>
      </c>
      <c r="AE119" s="12">
        <f t="shared" si="158"/>
        <v>0.55846099759782408</v>
      </c>
      <c r="AF119" s="12">
        <f t="shared" si="159"/>
        <v>0.37659490892234315</v>
      </c>
      <c r="AG119" s="12">
        <f t="shared" si="160"/>
        <v>0.20305360454598495</v>
      </c>
      <c r="AH119" s="30">
        <f t="shared" si="161"/>
        <v>1725.1789249926912</v>
      </c>
      <c r="AI119" s="30">
        <f t="shared" si="162"/>
        <v>1518.3549294889162</v>
      </c>
      <c r="AJ119" s="30">
        <f t="shared" si="163"/>
        <v>1023.893770276245</v>
      </c>
      <c r="AK119" s="30">
        <f t="shared" si="164"/>
        <v>552.0662011117148</v>
      </c>
      <c r="AM119" s="30">
        <f t="shared" si="165"/>
        <v>4819.4938258695674</v>
      </c>
      <c r="AN119" s="12">
        <f t="shared" si="166"/>
        <v>0.45464174379678057</v>
      </c>
      <c r="AO119">
        <f t="shared" si="167"/>
        <v>1554.08</v>
      </c>
      <c r="AX119" s="164" t="s">
        <v>278</v>
      </c>
      <c r="AY119" s="108">
        <v>1554.08</v>
      </c>
    </row>
    <row r="120" spans="1:57" x14ac:dyDescent="0.3">
      <c r="A120" s="37" t="s">
        <v>279</v>
      </c>
      <c r="B120" s="37" t="s">
        <v>773</v>
      </c>
      <c r="C120" s="2"/>
      <c r="D120" s="2"/>
      <c r="E120" s="1">
        <f>VLOOKUP(B120,Площадь!A:B,2,0)</f>
        <v>52.3</v>
      </c>
      <c r="F120">
        <f t="shared" si="142"/>
        <v>120</v>
      </c>
      <c r="G120" s="1">
        <v>31</v>
      </c>
      <c r="H120" s="1">
        <v>28</v>
      </c>
      <c r="I120" s="1">
        <v>31</v>
      </c>
      <c r="J120" s="1">
        <v>30</v>
      </c>
      <c r="L120" s="112"/>
      <c r="N120" s="16">
        <f t="shared" si="143"/>
        <v>52.3</v>
      </c>
      <c r="O120" s="16">
        <f t="shared" si="144"/>
        <v>52.3</v>
      </c>
      <c r="P120" s="16">
        <f t="shared" si="145"/>
        <v>52.3</v>
      </c>
      <c r="Q120" s="16">
        <f t="shared" si="146"/>
        <v>52.3</v>
      </c>
      <c r="R120" s="120"/>
      <c r="S120" s="159" t="str">
        <f>VLOOKUP(B120,Объем!A:D,4,0)</f>
        <v>нет</v>
      </c>
      <c r="T120" s="159">
        <f>VLOOKUP(B120,Объем!A:E,5,0)</f>
        <v>20.536000000000001</v>
      </c>
      <c r="U120" s="11" t="e">
        <f t="shared" si="147"/>
        <v>#VALUE!</v>
      </c>
      <c r="V120" s="95">
        <f>$V$631*$E120*G120</f>
        <v>0.52498319366538049</v>
      </c>
      <c r="W120" s="95">
        <f t="shared" ref="W120" si="261">$V$631*$E120*H120</f>
        <v>0.47417836847195655</v>
      </c>
      <c r="X120" s="95">
        <f t="shared" ref="X120" si="262">$V$631*$E120*I120</f>
        <v>0.52498319366538049</v>
      </c>
      <c r="Y120" s="95">
        <f t="shared" ref="Y120" si="263">$V$631*$E120*J120</f>
        <v>0.50804825193423919</v>
      </c>
      <c r="Z120" s="12">
        <f t="shared" si="151"/>
        <v>0.38286220161597073</v>
      </c>
      <c r="AA120" s="12">
        <f t="shared" si="152"/>
        <v>0.32097518083056226</v>
      </c>
      <c r="AB120" s="12">
        <f t="shared" si="153"/>
        <v>0.13340780067218616</v>
      </c>
      <c r="AD120" s="12">
        <f t="shared" si="157"/>
        <v>0.90784539528135122</v>
      </c>
      <c r="AE120" s="12">
        <f t="shared" si="158"/>
        <v>0.7951535493025188</v>
      </c>
      <c r="AF120" s="12">
        <f t="shared" si="159"/>
        <v>0.65839099433756665</v>
      </c>
      <c r="AG120" s="12">
        <f t="shared" si="160"/>
        <v>0.50804825193423919</v>
      </c>
      <c r="AH120" s="30">
        <f t="shared" si="161"/>
        <v>2468.2682175988434</v>
      </c>
      <c r="AI120" s="30">
        <f t="shared" si="162"/>
        <v>2161.8793729146741</v>
      </c>
      <c r="AJ120" s="30">
        <f t="shared" si="163"/>
        <v>1790.046603224863</v>
      </c>
      <c r="AK120" s="30">
        <f t="shared" si="164"/>
        <v>1381.2917483238482</v>
      </c>
      <c r="AM120" s="30">
        <f t="shared" si="165"/>
        <v>7801.4859420622288</v>
      </c>
      <c r="AN120" s="12">
        <f t="shared" si="166"/>
        <v>0.83724518311871909</v>
      </c>
      <c r="AO120">
        <f t="shared" si="167"/>
        <v>5443.08</v>
      </c>
      <c r="AX120" s="164" t="s">
        <v>279</v>
      </c>
      <c r="AY120" s="108">
        <v>5443.08</v>
      </c>
    </row>
    <row r="121" spans="1:57" x14ac:dyDescent="0.3">
      <c r="A121" s="37" t="s">
        <v>280</v>
      </c>
      <c r="B121" s="37" t="s">
        <v>774</v>
      </c>
      <c r="C121" s="2"/>
      <c r="D121" s="2"/>
      <c r="E121" s="1">
        <f>VLOOKUP(B121,Площадь!A:B,2,0)</f>
        <v>70.900000000000006</v>
      </c>
      <c r="F121">
        <f t="shared" si="142"/>
        <v>120</v>
      </c>
      <c r="G121" s="1">
        <v>31</v>
      </c>
      <c r="H121" s="1">
        <v>28</v>
      </c>
      <c r="I121" s="1">
        <v>31</v>
      </c>
      <c r="J121" s="1">
        <v>30</v>
      </c>
      <c r="L121" s="112"/>
      <c r="N121" s="16">
        <f t="shared" si="143"/>
        <v>70.900000000000006</v>
      </c>
      <c r="O121" s="16">
        <f t="shared" si="144"/>
        <v>70.900000000000006</v>
      </c>
      <c r="P121" s="16">
        <f t="shared" si="145"/>
        <v>70.900000000000006</v>
      </c>
      <c r="Q121" s="16">
        <f t="shared" si="146"/>
        <v>70.900000000000006</v>
      </c>
      <c r="R121" s="120"/>
      <c r="S121" s="159" t="str">
        <f>VLOOKUP(B121,Объем!A:D,4,0)</f>
        <v>32,345</v>
      </c>
      <c r="T121" s="159">
        <f>VLOOKUP(B121,Объем!A:E,5,0)</f>
        <v>34.122999999999998</v>
      </c>
      <c r="U121" s="11">
        <f t="shared" si="147"/>
        <v>1.7779999999999987</v>
      </c>
      <c r="V121" s="95">
        <f>$U121*V$627/G$1*G121</f>
        <v>0.57552970285302196</v>
      </c>
      <c r="W121" s="95">
        <f t="shared" ref="W121" si="264">$U121*W$627/H$1*H121</f>
        <v>0.51824345855368725</v>
      </c>
      <c r="X121" s="95">
        <f t="shared" ref="X121" si="265">$U121*X$627/I$1*I121</f>
        <v>0.41030475294627861</v>
      </c>
      <c r="Y121" s="95">
        <f t="shared" ref="Y121" si="266">$U121*Y$627/J$1*J121</f>
        <v>0.27392208564701109</v>
      </c>
      <c r="Z121" s="12">
        <f t="shared" si="151"/>
        <v>0.51902351997270224</v>
      </c>
      <c r="AA121" s="12">
        <f t="shared" si="152"/>
        <v>0.43512696598254047</v>
      </c>
      <c r="AB121" s="12">
        <f t="shared" si="153"/>
        <v>0.18085302232615677</v>
      </c>
      <c r="AD121" s="12">
        <f t="shared" si="157"/>
        <v>1.0945532228257242</v>
      </c>
      <c r="AE121" s="12">
        <f t="shared" si="158"/>
        <v>0.95337042453622778</v>
      </c>
      <c r="AF121" s="12">
        <f t="shared" si="159"/>
        <v>0.5911577752724354</v>
      </c>
      <c r="AG121" s="12">
        <f t="shared" si="160"/>
        <v>0.27392208564701109</v>
      </c>
      <c r="AH121" s="30">
        <f t="shared" si="161"/>
        <v>2975.8931932830355</v>
      </c>
      <c r="AI121" s="30">
        <f t="shared" si="162"/>
        <v>2592.0425776375869</v>
      </c>
      <c r="AJ121" s="30">
        <f t="shared" si="163"/>
        <v>1607.2515825662028</v>
      </c>
      <c r="AK121" s="30">
        <f t="shared" si="164"/>
        <v>744.74484489880672</v>
      </c>
      <c r="AM121" s="30">
        <f t="shared" si="165"/>
        <v>7919.9321983856325</v>
      </c>
      <c r="AN121" s="12">
        <f t="shared" si="166"/>
        <v>1.1350035082813996</v>
      </c>
      <c r="AO121">
        <f t="shared" si="167"/>
        <v>8119.48</v>
      </c>
      <c r="AX121" s="164" t="s">
        <v>280</v>
      </c>
      <c r="AY121" s="108">
        <v>8119.48</v>
      </c>
    </row>
    <row r="122" spans="1:57" s="75" customFormat="1" x14ac:dyDescent="0.3">
      <c r="A122" s="37" t="s">
        <v>281</v>
      </c>
      <c r="B122" s="37" t="s">
        <v>775</v>
      </c>
      <c r="C122" s="2"/>
      <c r="D122" s="2"/>
      <c r="E122" s="1">
        <f>VLOOKUP(B122,Площадь!A:B,2,0)</f>
        <v>50.9</v>
      </c>
      <c r="F122">
        <f t="shared" si="142"/>
        <v>120</v>
      </c>
      <c r="G122" s="1">
        <v>31</v>
      </c>
      <c r="H122" s="1">
        <v>28</v>
      </c>
      <c r="I122" s="1">
        <v>31</v>
      </c>
      <c r="J122" s="1">
        <v>30</v>
      </c>
      <c r="K122" s="4"/>
      <c r="L122" s="112"/>
      <c r="M122" s="4"/>
      <c r="N122" s="16">
        <f t="shared" si="143"/>
        <v>50.9</v>
      </c>
      <c r="O122" s="16">
        <f t="shared" si="144"/>
        <v>50.9</v>
      </c>
      <c r="P122" s="16">
        <f t="shared" si="145"/>
        <v>50.9</v>
      </c>
      <c r="Q122" s="16">
        <f t="shared" si="146"/>
        <v>50.9</v>
      </c>
      <c r="R122" s="124"/>
      <c r="S122" s="159">
        <f>VLOOKUP(B122,Объем!A:D,4,0)</f>
        <v>18.672481657851094</v>
      </c>
      <c r="T122" s="159" t="str">
        <f>VLOOKUP(B122,Объем!A:E,5,0)</f>
        <v>нет</v>
      </c>
      <c r="U122" s="11" t="e">
        <f t="shared" si="147"/>
        <v>#VALUE!</v>
      </c>
      <c r="V122" s="95">
        <f>$V$631*$E122*G122</f>
        <v>0.51093010626324797</v>
      </c>
      <c r="W122" s="95">
        <f t="shared" ref="W122" si="267">$V$631*$E122*H122</f>
        <v>0.46148525727003042</v>
      </c>
      <c r="X122" s="95">
        <f t="shared" ref="X122" si="268">$V$631*$E122*I122</f>
        <v>0.51093010626324797</v>
      </c>
      <c r="Y122" s="95">
        <f t="shared" ref="Y122" si="269">$V$631*$E122*J122</f>
        <v>0.49444848993217544</v>
      </c>
      <c r="Z122" s="12">
        <f t="shared" si="151"/>
        <v>0.3726135002342813</v>
      </c>
      <c r="AA122" s="12">
        <f t="shared" si="152"/>
        <v>0.31238311098041338</v>
      </c>
      <c r="AB122" s="12">
        <f t="shared" si="153"/>
        <v>0.1298366549562959</v>
      </c>
      <c r="AC122" s="12"/>
      <c r="AD122" s="12">
        <f t="shared" si="157"/>
        <v>0.88354360649752928</v>
      </c>
      <c r="AE122" s="12">
        <f t="shared" si="158"/>
        <v>0.77386836825044381</v>
      </c>
      <c r="AF122" s="12">
        <f t="shared" si="159"/>
        <v>0.6407667612195439</v>
      </c>
      <c r="AG122" s="12">
        <f t="shared" si="160"/>
        <v>0.49444848993217544</v>
      </c>
      <c r="AH122" s="30">
        <f t="shared" si="161"/>
        <v>2402.1960282176128</v>
      </c>
      <c r="AI122" s="30">
        <f t="shared" si="162"/>
        <v>2104.008796966672</v>
      </c>
      <c r="AJ122" s="30">
        <f t="shared" si="163"/>
        <v>1742.1294857389205</v>
      </c>
      <c r="AK122" s="30">
        <f t="shared" si="164"/>
        <v>1344.3164433973973</v>
      </c>
      <c r="AL122"/>
      <c r="AM122" s="30">
        <f t="shared" si="165"/>
        <v>7592.6507543206017</v>
      </c>
      <c r="AN122" s="12">
        <f t="shared" si="166"/>
        <v>0.81483326617099061</v>
      </c>
      <c r="AO122">
        <f t="shared" si="167"/>
        <v>5297.36</v>
      </c>
      <c r="AP122"/>
      <c r="AQ122"/>
      <c r="AR122"/>
      <c r="AS122"/>
      <c r="AT122"/>
      <c r="AU122"/>
      <c r="AV122"/>
      <c r="AW122"/>
      <c r="AX122" s="164" t="s">
        <v>281</v>
      </c>
      <c r="AY122" s="108">
        <v>5297.36</v>
      </c>
      <c r="AZ122"/>
      <c r="BA122"/>
      <c r="BB122"/>
      <c r="BC122"/>
      <c r="BD122"/>
      <c r="BE122"/>
    </row>
    <row r="123" spans="1:57" x14ac:dyDescent="0.3">
      <c r="A123" s="37" t="s">
        <v>282</v>
      </c>
      <c r="B123" s="37" t="s">
        <v>776</v>
      </c>
      <c r="C123" s="2"/>
      <c r="D123" s="2"/>
      <c r="E123" s="1">
        <f>VLOOKUP(B123,Площадь!A:B,2,0)</f>
        <v>49.9</v>
      </c>
      <c r="F123">
        <f t="shared" si="142"/>
        <v>120</v>
      </c>
      <c r="G123" s="1">
        <v>31</v>
      </c>
      <c r="H123" s="1">
        <v>28</v>
      </c>
      <c r="I123" s="1">
        <v>31</v>
      </c>
      <c r="J123" s="1">
        <v>30</v>
      </c>
      <c r="L123" s="112"/>
      <c r="N123" s="16">
        <f t="shared" si="143"/>
        <v>49.9</v>
      </c>
      <c r="O123" s="16">
        <f t="shared" si="144"/>
        <v>49.9</v>
      </c>
      <c r="P123" s="16">
        <f t="shared" si="145"/>
        <v>49.9</v>
      </c>
      <c r="Q123" s="16">
        <f t="shared" si="146"/>
        <v>49.9</v>
      </c>
      <c r="R123" s="120"/>
      <c r="S123" s="159" t="str">
        <f>VLOOKUP(B123,Объем!A:D,4,0)</f>
        <v>3,195</v>
      </c>
      <c r="T123" s="159">
        <f>VLOOKUP(B123,Объем!A:E,5,0)</f>
        <v>5.5270000000000001</v>
      </c>
      <c r="U123" s="11">
        <f t="shared" si="147"/>
        <v>2.3320000000000003</v>
      </c>
      <c r="V123" s="95">
        <f t="shared" ref="V123:V126" si="270">$U123*V$627/G$1*G123</f>
        <v>0.75485673062612391</v>
      </c>
      <c r="W123" s="95">
        <f t="shared" ref="W123:W126" si="271">$U123*W$627/H$1*H123</f>
        <v>0.67972089164634397</v>
      </c>
      <c r="X123" s="95">
        <f t="shared" ref="X123:X126" si="272">$U123*X$627/I$1*I123</f>
        <v>0.53814999092841542</v>
      </c>
      <c r="Y123" s="95">
        <f t="shared" ref="Y123:Y126" si="273">$U123*Y$627/J$1*J123</f>
        <v>0.35927238679911722</v>
      </c>
      <c r="Z123" s="12">
        <f t="shared" si="151"/>
        <v>0.36529299924736025</v>
      </c>
      <c r="AA123" s="12">
        <f t="shared" si="152"/>
        <v>0.306245918230307</v>
      </c>
      <c r="AB123" s="12">
        <f t="shared" si="153"/>
        <v>0.12728583658780285</v>
      </c>
      <c r="AD123" s="12">
        <f t="shared" si="157"/>
        <v>1.1201497298734842</v>
      </c>
      <c r="AE123" s="12">
        <f t="shared" si="158"/>
        <v>0.98596680987665097</v>
      </c>
      <c r="AF123" s="12">
        <f t="shared" si="159"/>
        <v>0.66543582751621821</v>
      </c>
      <c r="AG123" s="12">
        <f t="shared" si="160"/>
        <v>0.35927238679911722</v>
      </c>
      <c r="AH123" s="30">
        <f t="shared" si="161"/>
        <v>3045.4854885746263</v>
      </c>
      <c r="AI123" s="30">
        <f t="shared" si="162"/>
        <v>2680.6662820288366</v>
      </c>
      <c r="AJ123" s="30">
        <f t="shared" si="163"/>
        <v>1809.2002365676444</v>
      </c>
      <c r="AK123" s="30">
        <f t="shared" si="164"/>
        <v>976.79695067717591</v>
      </c>
      <c r="AM123" s="30">
        <f t="shared" si="165"/>
        <v>8512.1489578482833</v>
      </c>
      <c r="AN123" s="12">
        <f t="shared" si="166"/>
        <v>0.79882475406547004</v>
      </c>
      <c r="AO123">
        <f t="shared" si="167"/>
        <v>4883</v>
      </c>
      <c r="AX123" s="164" t="s">
        <v>282</v>
      </c>
      <c r="AY123" s="108">
        <v>4883</v>
      </c>
    </row>
    <row r="124" spans="1:57" x14ac:dyDescent="0.3">
      <c r="A124" s="37" t="s">
        <v>283</v>
      </c>
      <c r="B124" s="37" t="s">
        <v>777</v>
      </c>
      <c r="C124" s="2"/>
      <c r="D124" s="2"/>
      <c r="E124" s="1">
        <f>VLOOKUP(B124,Площадь!A:B,2,0)</f>
        <v>68.099999999999994</v>
      </c>
      <c r="F124">
        <f t="shared" si="142"/>
        <v>120</v>
      </c>
      <c r="G124" s="1">
        <v>31</v>
      </c>
      <c r="H124" s="1">
        <v>28</v>
      </c>
      <c r="I124" s="1">
        <v>31</v>
      </c>
      <c r="J124" s="1">
        <v>30</v>
      </c>
      <c r="L124" s="112"/>
      <c r="N124" s="16">
        <f t="shared" si="143"/>
        <v>68.099999999999994</v>
      </c>
      <c r="O124" s="16">
        <f t="shared" si="144"/>
        <v>68.099999999999994</v>
      </c>
      <c r="P124" s="16">
        <f t="shared" si="145"/>
        <v>68.099999999999994</v>
      </c>
      <c r="Q124" s="16">
        <f t="shared" si="146"/>
        <v>68.099999999999994</v>
      </c>
      <c r="R124" s="120"/>
      <c r="S124" s="159" t="str">
        <f>VLOOKUP(B124,Объем!A:D,4,0)</f>
        <v>18,728</v>
      </c>
      <c r="T124" s="159">
        <f>VLOOKUP(B124,Объем!A:E,5,0)</f>
        <v>21.213999999999999</v>
      </c>
      <c r="U124" s="11">
        <f t="shared" si="147"/>
        <v>2.4859999999999971</v>
      </c>
      <c r="V124" s="95">
        <f t="shared" si="270"/>
        <v>0.80470576000709326</v>
      </c>
      <c r="W124" s="95">
        <f t="shared" si="271"/>
        <v>0.72460812033996957</v>
      </c>
      <c r="X124" s="95">
        <f t="shared" si="272"/>
        <v>0.57368819787651759</v>
      </c>
      <c r="Y124" s="95">
        <f t="shared" si="273"/>
        <v>0.38299792177641689</v>
      </c>
      <c r="Z124" s="12">
        <f t="shared" si="151"/>
        <v>0.49852611720932327</v>
      </c>
      <c r="AA124" s="12">
        <f t="shared" si="152"/>
        <v>0.41794282628224261</v>
      </c>
      <c r="AB124" s="12">
        <f t="shared" si="153"/>
        <v>0.17371073089437622</v>
      </c>
      <c r="AD124" s="12">
        <f t="shared" si="157"/>
        <v>1.3032318772164166</v>
      </c>
      <c r="AE124" s="12">
        <f t="shared" si="158"/>
        <v>1.1425509466222121</v>
      </c>
      <c r="AF124" s="12">
        <f t="shared" si="159"/>
        <v>0.74739892877089376</v>
      </c>
      <c r="AG124" s="12">
        <f t="shared" si="160"/>
        <v>0.38299792177641689</v>
      </c>
      <c r="AH124" s="30">
        <f t="shared" si="161"/>
        <v>3543.2528924135381</v>
      </c>
      <c r="AI124" s="30">
        <f t="shared" si="162"/>
        <v>3106.3903646954032</v>
      </c>
      <c r="AJ124" s="30">
        <f t="shared" si="163"/>
        <v>2032.0431555208816</v>
      </c>
      <c r="AK124" s="30">
        <f t="shared" si="164"/>
        <v>1041.3024096841577</v>
      </c>
      <c r="AM124" s="30">
        <f t="shared" si="165"/>
        <v>9722.9888223139806</v>
      </c>
      <c r="AN124" s="12">
        <f t="shared" si="166"/>
        <v>1.090179674385942</v>
      </c>
      <c r="AO124">
        <f t="shared" si="167"/>
        <v>7712.76</v>
      </c>
      <c r="AX124" s="164" t="s">
        <v>283</v>
      </c>
      <c r="AY124" s="108">
        <v>7712.76</v>
      </c>
    </row>
    <row r="125" spans="1:57" x14ac:dyDescent="0.3">
      <c r="A125" s="37" t="s">
        <v>284</v>
      </c>
      <c r="B125" s="37" t="s">
        <v>778</v>
      </c>
      <c r="C125" s="2"/>
      <c r="D125" s="2"/>
      <c r="E125" s="1">
        <f>VLOOKUP(B125,Площадь!A:B,2,0)</f>
        <v>30.6</v>
      </c>
      <c r="F125">
        <f t="shared" si="142"/>
        <v>120</v>
      </c>
      <c r="G125" s="1">
        <v>31</v>
      </c>
      <c r="H125" s="1">
        <v>28</v>
      </c>
      <c r="I125" s="1">
        <v>31</v>
      </c>
      <c r="J125" s="1">
        <v>30</v>
      </c>
      <c r="L125" s="112"/>
      <c r="N125" s="16">
        <f t="shared" si="143"/>
        <v>30.6</v>
      </c>
      <c r="O125" s="16">
        <f t="shared" si="144"/>
        <v>30.6</v>
      </c>
      <c r="P125" s="16">
        <f t="shared" si="145"/>
        <v>30.6</v>
      </c>
      <c r="Q125" s="16">
        <f t="shared" si="146"/>
        <v>30.6</v>
      </c>
      <c r="R125" s="120"/>
      <c r="S125" s="159" t="str">
        <f>VLOOKUP(B125,Объем!A:D,4,0)</f>
        <v>9,153</v>
      </c>
      <c r="T125" s="159">
        <f>VLOOKUP(B125,Объем!A:E,5,0)</f>
        <v>9.7620000000000005</v>
      </c>
      <c r="U125" s="11">
        <f t="shared" si="147"/>
        <v>0.60899999999999999</v>
      </c>
      <c r="V125" s="95">
        <f t="shared" si="270"/>
        <v>0.19713025255201946</v>
      </c>
      <c r="W125" s="95">
        <f t="shared" si="271"/>
        <v>0.17750858619752291</v>
      </c>
      <c r="X125" s="95">
        <f t="shared" si="272"/>
        <v>0.140537454749316</v>
      </c>
      <c r="Y125" s="95">
        <f t="shared" si="273"/>
        <v>9.3823706501141663E-2</v>
      </c>
      <c r="Z125" s="12">
        <f t="shared" si="151"/>
        <v>0.22400733019978405</v>
      </c>
      <c r="AA125" s="12">
        <f t="shared" si="152"/>
        <v>0.18779809815325443</v>
      </c>
      <c r="AB125" s="12">
        <f t="shared" si="153"/>
        <v>7.8055042075887121E-2</v>
      </c>
      <c r="AD125" s="12">
        <f t="shared" si="157"/>
        <v>0.42113758275180352</v>
      </c>
      <c r="AE125" s="12">
        <f t="shared" si="158"/>
        <v>0.36530668435077734</v>
      </c>
      <c r="AF125" s="12">
        <f t="shared" si="159"/>
        <v>0.21859249682520313</v>
      </c>
      <c r="AG125" s="12">
        <f t="shared" si="160"/>
        <v>9.3823706501141663E-2</v>
      </c>
      <c r="AH125" s="30">
        <f t="shared" si="161"/>
        <v>1144.9972827372585</v>
      </c>
      <c r="AI125" s="30">
        <f t="shared" si="162"/>
        <v>993.20311954658052</v>
      </c>
      <c r="AJ125" s="30">
        <f t="shared" si="163"/>
        <v>594.31365221829878</v>
      </c>
      <c r="AK125" s="30">
        <f t="shared" si="164"/>
        <v>255.08976970943399</v>
      </c>
      <c r="AM125" s="30">
        <f t="shared" si="165"/>
        <v>2987.6038242115719</v>
      </c>
      <c r="AN125" s="12">
        <f t="shared" si="166"/>
        <v>0.48986047042892555</v>
      </c>
      <c r="AO125">
        <f t="shared" si="167"/>
        <v>2513.2800000000002</v>
      </c>
      <c r="AX125" s="164" t="s">
        <v>284</v>
      </c>
      <c r="AY125" s="108">
        <v>2513.2800000000002</v>
      </c>
    </row>
    <row r="126" spans="1:57" x14ac:dyDescent="0.3">
      <c r="A126" s="37" t="s">
        <v>285</v>
      </c>
      <c r="B126" s="37" t="s">
        <v>779</v>
      </c>
      <c r="C126" s="2"/>
      <c r="D126" s="2"/>
      <c r="E126" s="1">
        <f>VLOOKUP(B126,Площадь!A:B,2,0)</f>
        <v>33.700000000000003</v>
      </c>
      <c r="F126">
        <f t="shared" si="142"/>
        <v>120</v>
      </c>
      <c r="G126" s="1">
        <v>31</v>
      </c>
      <c r="H126" s="1">
        <v>28</v>
      </c>
      <c r="I126" s="1">
        <v>31</v>
      </c>
      <c r="J126" s="1">
        <v>30</v>
      </c>
      <c r="L126" s="112"/>
      <c r="N126" s="16">
        <f t="shared" si="143"/>
        <v>33.700000000000003</v>
      </c>
      <c r="O126" s="16">
        <f t="shared" si="144"/>
        <v>33.700000000000003</v>
      </c>
      <c r="P126" s="16">
        <f t="shared" si="145"/>
        <v>33.700000000000003</v>
      </c>
      <c r="Q126" s="16">
        <f t="shared" si="146"/>
        <v>33.700000000000003</v>
      </c>
      <c r="R126" s="120"/>
      <c r="S126" s="159" t="str">
        <f>VLOOKUP(B126,Объем!A:D,4,0)</f>
        <v>12,229</v>
      </c>
      <c r="T126" s="159">
        <f>VLOOKUP(B126,Объем!A:E,5,0)</f>
        <v>13.385</v>
      </c>
      <c r="U126" s="11">
        <f t="shared" si="147"/>
        <v>1.1560000000000006</v>
      </c>
      <c r="V126" s="95">
        <f t="shared" si="270"/>
        <v>0.37419141535325878</v>
      </c>
      <c r="W126" s="95">
        <f t="shared" si="271"/>
        <v>0.33694569071319636</v>
      </c>
      <c r="X126" s="95">
        <f t="shared" si="272"/>
        <v>0.26676731968835699</v>
      </c>
      <c r="Y126" s="95">
        <f t="shared" si="273"/>
        <v>0.17809557424518854</v>
      </c>
      <c r="Z126" s="12">
        <f t="shared" si="151"/>
        <v>0.24670088325923931</v>
      </c>
      <c r="AA126" s="12">
        <f t="shared" si="152"/>
        <v>0.20682339567858413</v>
      </c>
      <c r="AB126" s="12">
        <f t="shared" si="153"/>
        <v>8.5962579018215565E-2</v>
      </c>
      <c r="AD126" s="12">
        <f t="shared" si="157"/>
        <v>0.62089229861249806</v>
      </c>
      <c r="AE126" s="12">
        <f t="shared" si="158"/>
        <v>0.54376908639178045</v>
      </c>
      <c r="AF126" s="12">
        <f t="shared" si="159"/>
        <v>0.35272989870657256</v>
      </c>
      <c r="AG126" s="12">
        <f t="shared" si="160"/>
        <v>0.17809557424518854</v>
      </c>
      <c r="AH126" s="30">
        <f t="shared" si="161"/>
        <v>1688.094399313632</v>
      </c>
      <c r="AI126" s="30">
        <f t="shared" si="162"/>
        <v>1478.4102674637006</v>
      </c>
      <c r="AJ126" s="30">
        <f t="shared" si="163"/>
        <v>959.00910320140372</v>
      </c>
      <c r="AK126" s="30">
        <f t="shared" si="164"/>
        <v>484.20980916930353</v>
      </c>
      <c r="AM126" s="30">
        <f t="shared" si="165"/>
        <v>4609.7235791480398</v>
      </c>
      <c r="AN126" s="12">
        <f t="shared" si="166"/>
        <v>0.53948685795603901</v>
      </c>
      <c r="AO126">
        <f t="shared" si="167"/>
        <v>2640.52</v>
      </c>
      <c r="AX126" s="164" t="s">
        <v>285</v>
      </c>
      <c r="AY126" s="108">
        <v>2640.52</v>
      </c>
    </row>
    <row r="127" spans="1:57" x14ac:dyDescent="0.3">
      <c r="A127" s="37" t="s">
        <v>1309</v>
      </c>
      <c r="B127" s="37" t="s">
        <v>780</v>
      </c>
      <c r="C127" s="2"/>
      <c r="D127" s="2"/>
      <c r="E127" s="1">
        <f>VLOOKUP(B127,Площадь!A:B,2,0)</f>
        <v>33.799999999999997</v>
      </c>
      <c r="F127">
        <f t="shared" si="142"/>
        <v>120</v>
      </c>
      <c r="G127" s="1">
        <v>31</v>
      </c>
      <c r="H127" s="1">
        <v>28</v>
      </c>
      <c r="I127" s="1">
        <v>31</v>
      </c>
      <c r="J127" s="1">
        <v>30</v>
      </c>
      <c r="L127" s="112"/>
      <c r="N127" s="16">
        <f t="shared" si="143"/>
        <v>33.799999999999997</v>
      </c>
      <c r="O127" s="16">
        <f t="shared" si="144"/>
        <v>33.799999999999997</v>
      </c>
      <c r="P127" s="16">
        <f t="shared" si="145"/>
        <v>33.799999999999997</v>
      </c>
      <c r="Q127" s="16">
        <f t="shared" si="146"/>
        <v>33.799999999999997</v>
      </c>
      <c r="R127" s="120"/>
      <c r="S127" s="159" t="str">
        <f>VLOOKUP(B127,Объем!A:D,4,0)</f>
        <v>нет</v>
      </c>
      <c r="T127" s="159">
        <f>VLOOKUP(B127,Объем!A:E,5,0)</f>
        <v>5.0709999999999997</v>
      </c>
      <c r="U127" s="11" t="e">
        <f t="shared" si="147"/>
        <v>#VALUE!</v>
      </c>
      <c r="V127" s="95">
        <f>$V$631*$E127*G127</f>
        <v>0.33928168156577171</v>
      </c>
      <c r="W127" s="95">
        <f t="shared" ref="W127" si="274">$V$631*$E127*H127</f>
        <v>0.30644797044650351</v>
      </c>
      <c r="X127" s="95">
        <f t="shared" ref="X127" si="275">$V$631*$E127*I127</f>
        <v>0.33928168156577171</v>
      </c>
      <c r="Y127" s="95">
        <f t="shared" ref="Y127" si="276">$V$631*$E127*J127</f>
        <v>0.32833711119268233</v>
      </c>
      <c r="Z127" s="12">
        <f t="shared" si="151"/>
        <v>0.24743293335793137</v>
      </c>
      <c r="AA127" s="12">
        <f t="shared" si="152"/>
        <v>0.20743711495359474</v>
      </c>
      <c r="AB127" s="12">
        <f t="shared" si="153"/>
        <v>8.6217660855064854E-2</v>
      </c>
      <c r="AD127" s="12">
        <f t="shared" si="157"/>
        <v>0.58671461492370303</v>
      </c>
      <c r="AE127" s="12">
        <f t="shared" si="158"/>
        <v>0.51388508540009825</v>
      </c>
      <c r="AF127" s="12">
        <f t="shared" si="159"/>
        <v>0.42549934242083653</v>
      </c>
      <c r="AG127" s="12">
        <f t="shared" si="160"/>
        <v>0.32833711119268233</v>
      </c>
      <c r="AH127" s="30">
        <f t="shared" si="161"/>
        <v>1595.1714293468624</v>
      </c>
      <c r="AI127" s="30">
        <f t="shared" si="162"/>
        <v>1397.1610478874952</v>
      </c>
      <c r="AJ127" s="30">
        <f t="shared" si="163"/>
        <v>1156.856122160619</v>
      </c>
      <c r="AK127" s="30">
        <f t="shared" si="164"/>
        <v>892.68950465288867</v>
      </c>
      <c r="AM127" s="30">
        <f t="shared" si="165"/>
        <v>5041.8781040478652</v>
      </c>
      <c r="AN127" s="12">
        <f t="shared" si="166"/>
        <v>0.54108770916659099</v>
      </c>
      <c r="AO127">
        <f t="shared" si="167"/>
        <v>3518.16</v>
      </c>
      <c r="AX127" s="164" t="s">
        <v>1309</v>
      </c>
      <c r="AY127" s="108">
        <v>3518.16</v>
      </c>
    </row>
    <row r="128" spans="1:57" x14ac:dyDescent="0.3">
      <c r="A128" s="37" t="s">
        <v>2007</v>
      </c>
      <c r="B128" s="37" t="s">
        <v>17</v>
      </c>
      <c r="C128" s="2"/>
      <c r="D128" s="2"/>
      <c r="E128" s="1">
        <f>VLOOKUP(B128,Площадь!A:B,2,0)</f>
        <v>33.4</v>
      </c>
      <c r="F128">
        <f t="shared" si="142"/>
        <v>120</v>
      </c>
      <c r="G128" s="1">
        <v>31</v>
      </c>
      <c r="H128" s="1">
        <v>28</v>
      </c>
      <c r="I128" s="1">
        <v>31</v>
      </c>
      <c r="J128" s="1">
        <v>30</v>
      </c>
      <c r="L128" s="112"/>
      <c r="N128" s="16">
        <f t="shared" si="143"/>
        <v>33.4</v>
      </c>
      <c r="O128" s="16">
        <f t="shared" si="144"/>
        <v>33.4</v>
      </c>
      <c r="P128" s="16">
        <f t="shared" si="145"/>
        <v>33.4</v>
      </c>
      <c r="Q128" s="16">
        <f t="shared" si="146"/>
        <v>33.4</v>
      </c>
      <c r="R128" s="120"/>
      <c r="S128" s="159" t="str">
        <f>VLOOKUP(B128,Объем!A:D,4,0)</f>
        <v>11,865</v>
      </c>
      <c r="T128" s="159">
        <f>VLOOKUP(B128,Объем!A:E,5,0)</f>
        <v>13.659000000000001</v>
      </c>
      <c r="U128" s="11">
        <f t="shared" si="147"/>
        <v>1.7940000000000005</v>
      </c>
      <c r="V128" s="95">
        <f t="shared" ref="V128:V129" si="277">$U128*V$627/G$1*G128</f>
        <v>0.58070882278870772</v>
      </c>
      <c r="W128" s="95">
        <f t="shared" ref="W128:W129" si="278">$U128*W$627/H$1*H128</f>
        <v>0.52290706672964893</v>
      </c>
      <c r="X128" s="95">
        <f t="shared" ref="X128:X129" si="279">$U128*X$627/I$1*I128</f>
        <v>0.41399703418764039</v>
      </c>
      <c r="Y128" s="95">
        <f t="shared" ref="Y128:Y129" si="280">$U128*Y$627/J$1*J128</f>
        <v>0.27638707629400361</v>
      </c>
      <c r="Z128" s="12">
        <f t="shared" si="151"/>
        <v>0.24450473296316297</v>
      </c>
      <c r="AA128" s="12">
        <f t="shared" si="152"/>
        <v>0.20498223785355218</v>
      </c>
      <c r="AB128" s="12">
        <f t="shared" si="153"/>
        <v>8.5197333507667644E-2</v>
      </c>
      <c r="AD128" s="12">
        <f t="shared" si="157"/>
        <v>0.82521355575187072</v>
      </c>
      <c r="AE128" s="12">
        <f t="shared" si="158"/>
        <v>0.72788930458320111</v>
      </c>
      <c r="AF128" s="12">
        <f t="shared" si="159"/>
        <v>0.49919436769530801</v>
      </c>
      <c r="AG128" s="12">
        <f t="shared" si="160"/>
        <v>0.27638707629400361</v>
      </c>
      <c r="AH128" s="30">
        <f t="shared" si="161"/>
        <v>2243.6071196493012</v>
      </c>
      <c r="AI128" s="30">
        <f t="shared" si="162"/>
        <v>1978.9999990868989</v>
      </c>
      <c r="AJ128" s="30">
        <f t="shared" si="163"/>
        <v>1357.2196307773575</v>
      </c>
      <c r="AK128" s="30">
        <f t="shared" si="164"/>
        <v>751.4467107696629</v>
      </c>
      <c r="AM128" s="30">
        <f t="shared" si="165"/>
        <v>6331.2734602832206</v>
      </c>
      <c r="AN128" s="12">
        <f t="shared" si="166"/>
        <v>0.53468430432438285</v>
      </c>
      <c r="AO128">
        <f t="shared" si="167"/>
        <v>4354.47</v>
      </c>
      <c r="AX128" s="164" t="s">
        <v>2007</v>
      </c>
      <c r="AY128" s="108">
        <v>4354.47</v>
      </c>
    </row>
    <row r="129" spans="1:51" x14ac:dyDescent="0.3">
      <c r="A129" s="37" t="s">
        <v>286</v>
      </c>
      <c r="B129" s="37" t="s">
        <v>781</v>
      </c>
      <c r="C129" s="2"/>
      <c r="D129" s="2"/>
      <c r="E129" s="1">
        <f>VLOOKUP(B129,Площадь!A:B,2,0)</f>
        <v>34.1</v>
      </c>
      <c r="F129">
        <f t="shared" si="142"/>
        <v>120</v>
      </c>
      <c r="G129" s="1">
        <v>31</v>
      </c>
      <c r="H129" s="1">
        <v>28</v>
      </c>
      <c r="I129" s="1">
        <v>31</v>
      </c>
      <c r="J129" s="1">
        <v>30</v>
      </c>
      <c r="L129" s="112"/>
      <c r="N129" s="16">
        <f t="shared" si="143"/>
        <v>34.1</v>
      </c>
      <c r="O129" s="16">
        <f t="shared" si="144"/>
        <v>34.1</v>
      </c>
      <c r="P129" s="16">
        <f t="shared" si="145"/>
        <v>34.1</v>
      </c>
      <c r="Q129" s="16">
        <f t="shared" si="146"/>
        <v>34.1</v>
      </c>
      <c r="R129" s="120"/>
      <c r="S129" s="159" t="str">
        <f>VLOOKUP(B129,Объем!A:D,4,0)</f>
        <v>14,317</v>
      </c>
      <c r="T129" s="159">
        <f>VLOOKUP(B129,Объем!A:E,5,0)</f>
        <v>15.943</v>
      </c>
      <c r="U129" s="11">
        <f t="shared" si="147"/>
        <v>1.6259999999999994</v>
      </c>
      <c r="V129" s="95">
        <f t="shared" si="277"/>
        <v>0.5263280634640124</v>
      </c>
      <c r="W129" s="95">
        <f t="shared" si="278"/>
        <v>0.47393918088205611</v>
      </c>
      <c r="X129" s="95">
        <f t="shared" si="279"/>
        <v>0.37522808115334605</v>
      </c>
      <c r="Y129" s="95">
        <f t="shared" si="280"/>
        <v>0.25050467450058506</v>
      </c>
      <c r="Z129" s="12">
        <f t="shared" si="151"/>
        <v>0.24962908365400771</v>
      </c>
      <c r="AA129" s="12">
        <f t="shared" si="152"/>
        <v>0.20927827277862665</v>
      </c>
      <c r="AB129" s="12">
        <f t="shared" si="153"/>
        <v>8.6982906365612775E-2</v>
      </c>
      <c r="AD129" s="12">
        <f t="shared" si="157"/>
        <v>0.77595714711802011</v>
      </c>
      <c r="AE129" s="12">
        <f t="shared" si="158"/>
        <v>0.68321745366068276</v>
      </c>
      <c r="AF129" s="12">
        <f t="shared" si="159"/>
        <v>0.46221098751895884</v>
      </c>
      <c r="AG129" s="12">
        <f t="shared" si="160"/>
        <v>0.25050467450058506</v>
      </c>
      <c r="AH129" s="30">
        <f t="shared" si="161"/>
        <v>2109.6878107274156</v>
      </c>
      <c r="AI129" s="30">
        <f t="shared" si="162"/>
        <v>1857.5452773617376</v>
      </c>
      <c r="AJ129" s="30">
        <f t="shared" si="163"/>
        <v>1256.6684770862958</v>
      </c>
      <c r="AK129" s="30">
        <f t="shared" si="164"/>
        <v>681.07711912568072</v>
      </c>
      <c r="AM129" s="30">
        <f t="shared" si="165"/>
        <v>5904.9786843011298</v>
      </c>
      <c r="AN129" s="12">
        <f t="shared" si="166"/>
        <v>0.54589026279824715</v>
      </c>
      <c r="AO129">
        <f t="shared" si="167"/>
        <v>5088.5600000000004</v>
      </c>
      <c r="AX129" s="164" t="s">
        <v>286</v>
      </c>
      <c r="AY129" s="108">
        <v>5088.5600000000004</v>
      </c>
    </row>
    <row r="130" spans="1:51" x14ac:dyDescent="0.3">
      <c r="A130" s="37" t="s">
        <v>287</v>
      </c>
      <c r="B130" s="37" t="s">
        <v>782</v>
      </c>
      <c r="C130" s="2"/>
      <c r="D130" s="2"/>
      <c r="E130" s="1">
        <f>VLOOKUP(B130,Площадь!A:B,2,0)</f>
        <v>34</v>
      </c>
      <c r="F130">
        <f t="shared" si="142"/>
        <v>120</v>
      </c>
      <c r="G130" s="1">
        <v>31</v>
      </c>
      <c r="H130" s="1">
        <v>28</v>
      </c>
      <c r="I130" s="1">
        <v>31</v>
      </c>
      <c r="J130" s="1">
        <v>30</v>
      </c>
      <c r="L130" s="112"/>
      <c r="N130" s="16">
        <f t="shared" si="143"/>
        <v>34</v>
      </c>
      <c r="O130" s="16">
        <f t="shared" si="144"/>
        <v>34</v>
      </c>
      <c r="P130" s="16">
        <f t="shared" si="145"/>
        <v>34</v>
      </c>
      <c r="Q130" s="16">
        <f t="shared" si="146"/>
        <v>34</v>
      </c>
      <c r="R130" s="120"/>
      <c r="S130" s="159">
        <f>VLOOKUP(B130,Объем!A:D,4,0)</f>
        <v>13.357806896884577</v>
      </c>
      <c r="T130" s="159" t="str">
        <f>VLOOKUP(B130,Объем!A:E,5,0)</f>
        <v>нет</v>
      </c>
      <c r="U130" s="11" t="e">
        <f t="shared" si="147"/>
        <v>#VALUE!</v>
      </c>
      <c r="V130" s="95">
        <f>$V$631*$E130*G130</f>
        <v>0.34128926548036215</v>
      </c>
      <c r="W130" s="95">
        <f t="shared" ref="W130" si="281">$V$631*$E130*H130</f>
        <v>0.30826127204677867</v>
      </c>
      <c r="X130" s="95">
        <f t="shared" ref="X130" si="282">$V$631*$E130*I130</f>
        <v>0.34128926548036215</v>
      </c>
      <c r="Y130" s="95">
        <f t="shared" ref="Y130" si="283">$V$631*$E130*J130</f>
        <v>0.3302799343358343</v>
      </c>
      <c r="Z130" s="12">
        <f t="shared" si="151"/>
        <v>0.24889703355531562</v>
      </c>
      <c r="AA130" s="12">
        <f t="shared" si="152"/>
        <v>0.20866455350361601</v>
      </c>
      <c r="AB130" s="12">
        <f t="shared" si="153"/>
        <v>8.6727824528763472E-2</v>
      </c>
      <c r="AD130" s="12">
        <f t="shared" si="157"/>
        <v>0.59018629903567776</v>
      </c>
      <c r="AE130" s="12">
        <f t="shared" si="158"/>
        <v>0.51692582555039468</v>
      </c>
      <c r="AF130" s="12">
        <f t="shared" si="159"/>
        <v>0.42801709000912563</v>
      </c>
      <c r="AG130" s="12">
        <f t="shared" si="160"/>
        <v>0.3302799343358343</v>
      </c>
      <c r="AH130" s="30">
        <f t="shared" si="161"/>
        <v>1604.6103135441815</v>
      </c>
      <c r="AI130" s="30">
        <f t="shared" si="162"/>
        <v>1405.4282730229243</v>
      </c>
      <c r="AJ130" s="30">
        <f t="shared" si="163"/>
        <v>1163.7014246586111</v>
      </c>
      <c r="AK130" s="30">
        <f t="shared" si="164"/>
        <v>897.97169107095306</v>
      </c>
      <c r="AM130" s="30">
        <f t="shared" si="165"/>
        <v>5071.7117022966704</v>
      </c>
      <c r="AN130" s="12">
        <f t="shared" si="166"/>
        <v>0.54428941158769506</v>
      </c>
      <c r="AO130">
        <f t="shared" si="167"/>
        <v>5082</v>
      </c>
      <c r="AX130" s="164" t="s">
        <v>287</v>
      </c>
      <c r="AY130" s="108">
        <v>5082</v>
      </c>
    </row>
    <row r="131" spans="1:51" x14ac:dyDescent="0.3">
      <c r="A131" s="37" t="s">
        <v>288</v>
      </c>
      <c r="B131" s="37" t="s">
        <v>783</v>
      </c>
      <c r="C131" s="2"/>
      <c r="D131" s="2"/>
      <c r="E131" s="1">
        <f>VLOOKUP(B131,Площадь!A:B,2,0)</f>
        <v>28.4</v>
      </c>
      <c r="F131">
        <f t="shared" ref="F131:F194" si="284">SUM(G131:J131)</f>
        <v>120</v>
      </c>
      <c r="G131" s="1">
        <v>31</v>
      </c>
      <c r="H131" s="1">
        <v>28</v>
      </c>
      <c r="I131" s="1">
        <v>31</v>
      </c>
      <c r="J131" s="1">
        <v>30</v>
      </c>
      <c r="L131" s="112"/>
      <c r="N131" s="16">
        <f t="shared" ref="N131:N194" si="285">ROUND($E131/G$37*G131,2)</f>
        <v>28.4</v>
      </c>
      <c r="O131" s="16">
        <f t="shared" ref="O131:O194" si="286">ROUND($E131/H$37*H131,2)</f>
        <v>28.4</v>
      </c>
      <c r="P131" s="16">
        <f t="shared" ref="P131:P194" si="287">ROUND($E131/I$37*I131,2)</f>
        <v>28.4</v>
      </c>
      <c r="Q131" s="16">
        <f t="shared" ref="Q131:Q194" si="288">ROUND($E131/J$37*J131,2)</f>
        <v>28.4</v>
      </c>
      <c r="R131" s="120"/>
      <c r="S131" s="159" t="str">
        <f>VLOOKUP(B131,Объем!A:D,4,0)</f>
        <v>8,717</v>
      </c>
      <c r="T131" s="159">
        <f>VLOOKUP(B131,Объем!A:E,5,0)</f>
        <v>9.4209999999999994</v>
      </c>
      <c r="U131" s="11">
        <f t="shared" ref="U131:U194" si="289">T131-S131</f>
        <v>0.70399999999999885</v>
      </c>
      <c r="V131" s="95">
        <f t="shared" ref="V131:V133" si="290">$U131*V$627/G$1*G131</f>
        <v>0.22788127717015019</v>
      </c>
      <c r="W131" s="95">
        <f t="shared" ref="W131:W133" si="291">$U131*W$627/H$1*H131</f>
        <v>0.20519875974229215</v>
      </c>
      <c r="X131" s="95">
        <f t="shared" ref="X131:X133" si="292">$U131*X$627/I$1*I131</f>
        <v>0.16246037461989871</v>
      </c>
      <c r="Y131" s="95">
        <f t="shared" ref="Y131:Y133" si="293">$U131*Y$627/J$1*J131</f>
        <v>0.10845958846765784</v>
      </c>
      <c r="Z131" s="12">
        <f t="shared" ref="Z131:Z194" si="294">Z$627/$N$627*N131</f>
        <v>0.20790222802855773</v>
      </c>
      <c r="AA131" s="12">
        <f t="shared" ref="AA131:AA194" si="295">AA$627/$O$627*O131</f>
        <v>0.17429627410302043</v>
      </c>
      <c r="AB131" s="12">
        <f t="shared" ref="AB131:AB194" si="296">AB$627/$P$627*P131</f>
        <v>7.2443241665202426E-2</v>
      </c>
      <c r="AD131" s="12">
        <f t="shared" si="157"/>
        <v>0.4357835051987079</v>
      </c>
      <c r="AE131" s="12">
        <f t="shared" si="158"/>
        <v>0.37949503384531258</v>
      </c>
      <c r="AF131" s="12">
        <f t="shared" si="159"/>
        <v>0.23490361628510115</v>
      </c>
      <c r="AG131" s="12">
        <f t="shared" si="160"/>
        <v>0.10845958846765784</v>
      </c>
      <c r="AH131" s="30">
        <f t="shared" si="161"/>
        <v>1184.8169096043512</v>
      </c>
      <c r="AI131" s="30">
        <f t="shared" si="162"/>
        <v>1031.7786879193129</v>
      </c>
      <c r="AJ131" s="30">
        <f t="shared" si="163"/>
        <v>638.66065002825871</v>
      </c>
      <c r="AK131" s="30">
        <f t="shared" si="164"/>
        <v>294.88209831763749</v>
      </c>
      <c r="AM131" s="30">
        <f t="shared" si="165"/>
        <v>3150.13834586956</v>
      </c>
      <c r="AN131" s="12">
        <f t="shared" si="166"/>
        <v>0.45464174379678057</v>
      </c>
      <c r="AO131">
        <f t="shared" si="167"/>
        <v>2751.44</v>
      </c>
      <c r="AX131" s="164" t="s">
        <v>288</v>
      </c>
      <c r="AY131" s="108">
        <v>2751.44</v>
      </c>
    </row>
    <row r="132" spans="1:51" x14ac:dyDescent="0.3">
      <c r="A132" s="37" t="s">
        <v>289</v>
      </c>
      <c r="B132" s="37" t="s">
        <v>784</v>
      </c>
      <c r="C132" s="2"/>
      <c r="D132" s="2"/>
      <c r="E132" s="1">
        <f>VLOOKUP(B132,Площадь!A:B,2,0)</f>
        <v>52.3</v>
      </c>
      <c r="F132">
        <f t="shared" si="284"/>
        <v>120</v>
      </c>
      <c r="G132" s="1">
        <v>31</v>
      </c>
      <c r="H132" s="1">
        <v>28</v>
      </c>
      <c r="I132" s="1">
        <v>31</v>
      </c>
      <c r="J132" s="1">
        <v>30</v>
      </c>
      <c r="L132" s="112"/>
      <c r="N132" s="16">
        <f t="shared" si="285"/>
        <v>52.3</v>
      </c>
      <c r="O132" s="16">
        <f t="shared" si="286"/>
        <v>52.3</v>
      </c>
      <c r="P132" s="16">
        <f t="shared" si="287"/>
        <v>52.3</v>
      </c>
      <c r="Q132" s="16">
        <f t="shared" si="288"/>
        <v>52.3</v>
      </c>
      <c r="R132" s="120"/>
      <c r="S132" s="159">
        <f>VLOOKUP(B132,Объем!A:D,4,0)</f>
        <v>17</v>
      </c>
      <c r="T132" s="159">
        <f>VLOOKUP(B132,Объем!A:E,5,0)</f>
        <v>17.7</v>
      </c>
      <c r="U132" s="11">
        <f t="shared" si="289"/>
        <v>0.69999999999999929</v>
      </c>
      <c r="V132" s="95">
        <f t="shared" si="290"/>
        <v>0.22658649718622903</v>
      </c>
      <c r="W132" s="95">
        <f t="shared" si="291"/>
        <v>0.20403285769830198</v>
      </c>
      <c r="X132" s="95">
        <f t="shared" si="292"/>
        <v>0.16153730430955845</v>
      </c>
      <c r="Y132" s="95">
        <f t="shared" si="293"/>
        <v>0.10784334080590985</v>
      </c>
      <c r="Z132" s="12">
        <f t="shared" si="294"/>
        <v>0.38286220161597073</v>
      </c>
      <c r="AA132" s="12">
        <f t="shared" si="295"/>
        <v>0.32097518083056226</v>
      </c>
      <c r="AB132" s="12">
        <f t="shared" si="296"/>
        <v>0.13340780067218616</v>
      </c>
      <c r="AD132" s="12">
        <f t="shared" ref="AD132:AD195" si="297">Z132+V132</f>
        <v>0.60944869880219976</v>
      </c>
      <c r="AE132" s="12">
        <f t="shared" ref="AE132:AE195" si="298">AA132+W132</f>
        <v>0.52500803852886424</v>
      </c>
      <c r="AF132" s="12">
        <f t="shared" ref="AF132:AF195" si="299">AB132+X132</f>
        <v>0.29494510498174464</v>
      </c>
      <c r="AG132" s="12">
        <f t="shared" ref="AG132:AG195" si="300">AC132+Y132</f>
        <v>0.10784334080590985</v>
      </c>
      <c r="AH132" s="30">
        <f t="shared" ref="AH132:AH195" si="301">AD132*$AJ$1</f>
        <v>1656.9813112773968</v>
      </c>
      <c r="AI132" s="30">
        <f t="shared" ref="AI132:AI195" si="302">AE132*$AJ$1</f>
        <v>1427.4023553130467</v>
      </c>
      <c r="AJ132" s="30">
        <f t="shared" ref="AJ132:AJ195" si="303">AF132*$AJ$1</f>
        <v>801.90265032646698</v>
      </c>
      <c r="AK132" s="30">
        <f t="shared" ref="AK132:AK195" si="304">AG132*$AJ$1</f>
        <v>293.20663184992384</v>
      </c>
      <c r="AM132" s="30">
        <f t="shared" ref="AM132:AM195" si="305">SUM(AH132:AK132)</f>
        <v>4179.4929487668342</v>
      </c>
      <c r="AN132" s="12">
        <f t="shared" ref="AN132:AN195" si="306">Z132+AA132+AB132+AC132</f>
        <v>0.83724518311871909</v>
      </c>
      <c r="AO132">
        <f t="shared" ref="AO132:AO195" si="307">VLOOKUP(A132,AX:AY,2,0)</f>
        <v>5567.04</v>
      </c>
      <c r="AX132" s="164" t="s">
        <v>289</v>
      </c>
      <c r="AY132" s="108">
        <v>5567.04</v>
      </c>
    </row>
    <row r="133" spans="1:51" x14ac:dyDescent="0.3">
      <c r="A133" s="37" t="s">
        <v>290</v>
      </c>
      <c r="B133" s="37" t="s">
        <v>785</v>
      </c>
      <c r="C133" s="2"/>
      <c r="D133" s="2"/>
      <c r="E133" s="1">
        <f>VLOOKUP(B133,Площадь!A:B,2,0)</f>
        <v>69.900000000000006</v>
      </c>
      <c r="F133">
        <f t="shared" si="284"/>
        <v>120</v>
      </c>
      <c r="G133" s="1">
        <v>31</v>
      </c>
      <c r="H133" s="1">
        <v>28</v>
      </c>
      <c r="I133" s="1">
        <v>31</v>
      </c>
      <c r="J133" s="1">
        <v>30</v>
      </c>
      <c r="L133" s="112"/>
      <c r="N133" s="16">
        <f t="shared" si="285"/>
        <v>69.900000000000006</v>
      </c>
      <c r="O133" s="16">
        <f t="shared" si="286"/>
        <v>69.900000000000006</v>
      </c>
      <c r="P133" s="16">
        <f t="shared" si="287"/>
        <v>69.900000000000006</v>
      </c>
      <c r="Q133" s="16">
        <f t="shared" si="288"/>
        <v>69.900000000000006</v>
      </c>
      <c r="R133" s="120"/>
      <c r="S133" s="159" t="str">
        <f>VLOOKUP(B133,Объем!A:D,4,0)</f>
        <v>22,512</v>
      </c>
      <c r="T133" s="159">
        <f>VLOOKUP(B133,Объем!A:E,5,0)</f>
        <v>24.545000000000002</v>
      </c>
      <c r="U133" s="11">
        <f t="shared" si="289"/>
        <v>2.0330000000000013</v>
      </c>
      <c r="V133" s="95">
        <f t="shared" si="290"/>
        <v>0.6580719268280063</v>
      </c>
      <c r="W133" s="95">
        <f t="shared" si="291"/>
        <v>0.59256971385806945</v>
      </c>
      <c r="X133" s="95">
        <f t="shared" si="292"/>
        <v>0.46915048523047559</v>
      </c>
      <c r="Y133" s="95">
        <f t="shared" si="293"/>
        <v>0.31320787408345013</v>
      </c>
      <c r="Z133" s="12">
        <f t="shared" si="294"/>
        <v>0.51170301898578119</v>
      </c>
      <c r="AA133" s="12">
        <f t="shared" si="295"/>
        <v>0.42898977323243415</v>
      </c>
      <c r="AB133" s="12">
        <f t="shared" si="296"/>
        <v>0.17830220395766375</v>
      </c>
      <c r="AD133" s="12">
        <f t="shared" si="297"/>
        <v>1.1697749458137876</v>
      </c>
      <c r="AE133" s="12">
        <f t="shared" si="298"/>
        <v>1.0215594870905036</v>
      </c>
      <c r="AF133" s="12">
        <f t="shared" si="299"/>
        <v>0.64745268918813936</v>
      </c>
      <c r="AG133" s="12">
        <f t="shared" si="300"/>
        <v>0.31320787408345013</v>
      </c>
      <c r="AH133" s="30">
        <f t="shared" si="301"/>
        <v>3180.4075181774424</v>
      </c>
      <c r="AI133" s="30">
        <f t="shared" si="302"/>
        <v>2777.436364691403</v>
      </c>
      <c r="AJ133" s="30">
        <f t="shared" si="303"/>
        <v>1760.3073204184971</v>
      </c>
      <c r="AK133" s="30">
        <f t="shared" si="304"/>
        <v>851.55583221556594</v>
      </c>
      <c r="AM133" s="30">
        <f t="shared" si="305"/>
        <v>8569.7070355029082</v>
      </c>
      <c r="AN133" s="12">
        <f t="shared" si="306"/>
        <v>1.1189949961758792</v>
      </c>
      <c r="AO133">
        <f t="shared" si="307"/>
        <v>8744.7999999999993</v>
      </c>
      <c r="AX133" s="164" t="s">
        <v>290</v>
      </c>
      <c r="AY133" s="108">
        <v>8744.7999999999993</v>
      </c>
    </row>
    <row r="134" spans="1:51" x14ac:dyDescent="0.3">
      <c r="A134" s="37" t="s">
        <v>291</v>
      </c>
      <c r="B134" s="37" t="s">
        <v>786</v>
      </c>
      <c r="C134" s="2"/>
      <c r="D134" s="2"/>
      <c r="E134" s="1">
        <f>VLOOKUP(B134,Площадь!A:B,2,0)</f>
        <v>50.9</v>
      </c>
      <c r="F134">
        <f t="shared" si="284"/>
        <v>120</v>
      </c>
      <c r="G134" s="1">
        <v>31</v>
      </c>
      <c r="H134" s="1">
        <v>28</v>
      </c>
      <c r="I134" s="1">
        <v>31</v>
      </c>
      <c r="J134" s="1">
        <v>30</v>
      </c>
      <c r="L134" s="112"/>
      <c r="N134" s="16">
        <f t="shared" si="285"/>
        <v>50.9</v>
      </c>
      <c r="O134" s="16">
        <f t="shared" si="286"/>
        <v>50.9</v>
      </c>
      <c r="P134" s="16">
        <f t="shared" si="287"/>
        <v>50.9</v>
      </c>
      <c r="Q134" s="16">
        <f t="shared" si="288"/>
        <v>50.9</v>
      </c>
      <c r="R134" s="120"/>
      <c r="S134" s="159" t="str">
        <f>VLOOKUP(B134,Объем!A:D,4,0)</f>
        <v>2,316</v>
      </c>
      <c r="T134" s="159" t="str">
        <f>VLOOKUP(B134,Объем!A:E,5,0)</f>
        <v>нет</v>
      </c>
      <c r="U134" s="11" t="e">
        <f t="shared" si="289"/>
        <v>#VALUE!</v>
      </c>
      <c r="V134" s="95">
        <f>$V$631*$E134*G134</f>
        <v>0.51093010626324797</v>
      </c>
      <c r="W134" s="95">
        <f t="shared" ref="W134" si="308">$V$631*$E134*H134</f>
        <v>0.46148525727003042</v>
      </c>
      <c r="X134" s="95">
        <f t="shared" ref="X134" si="309">$V$631*$E134*I134</f>
        <v>0.51093010626324797</v>
      </c>
      <c r="Y134" s="95">
        <f t="shared" ref="Y134" si="310">$V$631*$E134*J134</f>
        <v>0.49444848993217544</v>
      </c>
      <c r="Z134" s="12">
        <f t="shared" si="294"/>
        <v>0.3726135002342813</v>
      </c>
      <c r="AA134" s="12">
        <f t="shared" si="295"/>
        <v>0.31238311098041338</v>
      </c>
      <c r="AB134" s="12">
        <f t="shared" si="296"/>
        <v>0.1298366549562959</v>
      </c>
      <c r="AD134" s="12">
        <f t="shared" si="297"/>
        <v>0.88354360649752928</v>
      </c>
      <c r="AE134" s="12">
        <f t="shared" si="298"/>
        <v>0.77386836825044381</v>
      </c>
      <c r="AF134" s="12">
        <f t="shared" si="299"/>
        <v>0.6407667612195439</v>
      </c>
      <c r="AG134" s="12">
        <f t="shared" si="300"/>
        <v>0.49444848993217544</v>
      </c>
      <c r="AH134" s="30">
        <f t="shared" si="301"/>
        <v>2402.1960282176128</v>
      </c>
      <c r="AI134" s="30">
        <f t="shared" si="302"/>
        <v>2104.008796966672</v>
      </c>
      <c r="AJ134" s="30">
        <f t="shared" si="303"/>
        <v>1742.1294857389205</v>
      </c>
      <c r="AK134" s="30">
        <f t="shared" si="304"/>
        <v>1344.3164433973973</v>
      </c>
      <c r="AM134" s="30">
        <f t="shared" si="305"/>
        <v>7592.6507543206017</v>
      </c>
      <c r="AN134" s="12">
        <f t="shared" si="306"/>
        <v>0.81483326617099061</v>
      </c>
      <c r="AO134">
        <f t="shared" si="307"/>
        <v>5431.12</v>
      </c>
      <c r="AX134" s="164" t="s">
        <v>291</v>
      </c>
      <c r="AY134" s="108">
        <v>5431.12</v>
      </c>
    </row>
    <row r="135" spans="1:51" x14ac:dyDescent="0.3">
      <c r="A135" s="37" t="s">
        <v>292</v>
      </c>
      <c r="B135" s="37" t="s">
        <v>787</v>
      </c>
      <c r="C135" s="2"/>
      <c r="D135" s="2"/>
      <c r="E135" s="1">
        <f>VLOOKUP(B135,Площадь!A:B,2,0)</f>
        <v>49.9</v>
      </c>
      <c r="F135">
        <f t="shared" si="284"/>
        <v>120</v>
      </c>
      <c r="G135" s="1">
        <v>31</v>
      </c>
      <c r="H135" s="1">
        <v>28</v>
      </c>
      <c r="I135" s="1">
        <v>31</v>
      </c>
      <c r="J135" s="1">
        <v>30</v>
      </c>
      <c r="L135" s="112"/>
      <c r="N135" s="16">
        <f t="shared" si="285"/>
        <v>49.9</v>
      </c>
      <c r="O135" s="16">
        <f t="shared" si="286"/>
        <v>49.9</v>
      </c>
      <c r="P135" s="16">
        <f t="shared" si="287"/>
        <v>49.9</v>
      </c>
      <c r="Q135" s="16">
        <f t="shared" si="288"/>
        <v>49.9</v>
      </c>
      <c r="R135" s="120"/>
      <c r="S135" s="159" t="str">
        <f>VLOOKUP(B135,Объем!A:D,4,0)</f>
        <v>16,64</v>
      </c>
      <c r="T135" s="159">
        <f>VLOOKUP(B135,Объем!A:E,5,0)</f>
        <v>19.7</v>
      </c>
      <c r="U135" s="11">
        <f t="shared" si="289"/>
        <v>3.0599999999999987</v>
      </c>
      <c r="V135" s="95">
        <f>$U135*V$627/G$1*G135</f>
        <v>0.99050668769980177</v>
      </c>
      <c r="W135" s="95">
        <f t="shared" ref="W135" si="311">$U135*W$627/H$1*H135</f>
        <v>0.89191506365257778</v>
      </c>
      <c r="X135" s="95">
        <f t="shared" ref="X135" si="312">$U135*X$627/I$1*I135</f>
        <v>0.70614878741035603</v>
      </c>
      <c r="Y135" s="95">
        <f t="shared" ref="Y135" si="313">$U135*Y$627/J$1*J135</f>
        <v>0.47142946123726331</v>
      </c>
      <c r="Z135" s="12">
        <f t="shared" si="294"/>
        <v>0.36529299924736025</v>
      </c>
      <c r="AA135" s="12">
        <f t="shared" si="295"/>
        <v>0.306245918230307</v>
      </c>
      <c r="AB135" s="12">
        <f t="shared" si="296"/>
        <v>0.12728583658780285</v>
      </c>
      <c r="AD135" s="12">
        <f t="shared" si="297"/>
        <v>1.355799686947162</v>
      </c>
      <c r="AE135" s="12">
        <f t="shared" si="298"/>
        <v>1.1981609818828849</v>
      </c>
      <c r="AF135" s="12">
        <f t="shared" si="299"/>
        <v>0.83343462399815893</v>
      </c>
      <c r="AG135" s="12">
        <f t="shared" si="300"/>
        <v>0.47142946123726331</v>
      </c>
      <c r="AH135" s="30">
        <f t="shared" si="301"/>
        <v>3686.1753048656833</v>
      </c>
      <c r="AI135" s="30">
        <f t="shared" si="302"/>
        <v>3257.5840407628252</v>
      </c>
      <c r="AJ135" s="30">
        <f t="shared" si="303"/>
        <v>2265.9587244186746</v>
      </c>
      <c r="AK135" s="30">
        <f t="shared" si="304"/>
        <v>1281.7318478010964</v>
      </c>
      <c r="AM135" s="30">
        <f t="shared" si="305"/>
        <v>10491.44991784828</v>
      </c>
      <c r="AN135" s="12">
        <f t="shared" si="306"/>
        <v>0.79882475406547004</v>
      </c>
      <c r="AO135">
        <f t="shared" si="307"/>
        <v>5807.4</v>
      </c>
      <c r="AX135" s="164" t="s">
        <v>292</v>
      </c>
      <c r="AY135" s="108">
        <v>5807.4</v>
      </c>
    </row>
    <row r="136" spans="1:51" x14ac:dyDescent="0.3">
      <c r="A136" s="37" t="s">
        <v>293</v>
      </c>
      <c r="B136" s="37" t="s">
        <v>788</v>
      </c>
      <c r="C136" s="2"/>
      <c r="D136" s="2"/>
      <c r="E136" s="1">
        <f>VLOOKUP(B136,Площадь!A:B,2,0)</f>
        <v>68.099999999999994</v>
      </c>
      <c r="F136">
        <f t="shared" si="284"/>
        <v>120</v>
      </c>
      <c r="G136" s="1">
        <v>31</v>
      </c>
      <c r="H136" s="1">
        <v>28</v>
      </c>
      <c r="I136" s="1">
        <v>31</v>
      </c>
      <c r="J136" s="1">
        <v>30</v>
      </c>
      <c r="L136" s="112"/>
      <c r="N136" s="16">
        <f t="shared" si="285"/>
        <v>68.099999999999994</v>
      </c>
      <c r="O136" s="16">
        <f t="shared" si="286"/>
        <v>68.099999999999994</v>
      </c>
      <c r="P136" s="16">
        <f t="shared" si="287"/>
        <v>68.099999999999994</v>
      </c>
      <c r="Q136" s="16">
        <f t="shared" si="288"/>
        <v>68.099999999999994</v>
      </c>
      <c r="R136" s="120"/>
      <c r="S136" s="159" t="str">
        <f>VLOOKUP(B136,Объем!A:D,4,0)</f>
        <v>нет</v>
      </c>
      <c r="T136" s="159" t="str">
        <f>VLOOKUP(B136,Объем!A:E,5,0)</f>
        <v>не работает</v>
      </c>
      <c r="U136" s="11" t="e">
        <f t="shared" si="289"/>
        <v>#VALUE!</v>
      </c>
      <c r="V136" s="95">
        <f t="shared" ref="V136:V140" si="314">$V$631*$E136*G136</f>
        <v>0.68358232291801935</v>
      </c>
      <c r="W136" s="95">
        <f t="shared" ref="W136:W140" si="315">$V$631*$E136*H136</f>
        <v>0.61742919489369497</v>
      </c>
      <c r="X136" s="95">
        <f t="shared" ref="X136:X140" si="316">$V$631*$E136*I136</f>
        <v>0.68358232291801935</v>
      </c>
      <c r="Y136" s="95">
        <f t="shared" ref="Y136:Y140" si="317">$V$631*$E136*J136</f>
        <v>0.66153128024324459</v>
      </c>
      <c r="Z136" s="12">
        <f t="shared" si="294"/>
        <v>0.49852611720932327</v>
      </c>
      <c r="AA136" s="12">
        <f t="shared" si="295"/>
        <v>0.41794282628224261</v>
      </c>
      <c r="AB136" s="12">
        <f t="shared" si="296"/>
        <v>0.17371073089437622</v>
      </c>
      <c r="AD136" s="12">
        <f t="shared" si="297"/>
        <v>1.1821084401273425</v>
      </c>
      <c r="AE136" s="12">
        <f t="shared" si="298"/>
        <v>1.0353720211759376</v>
      </c>
      <c r="AF136" s="12">
        <f t="shared" si="299"/>
        <v>0.85729305381239551</v>
      </c>
      <c r="AG136" s="12">
        <f t="shared" si="300"/>
        <v>0.66153128024324459</v>
      </c>
      <c r="AH136" s="30">
        <f t="shared" si="301"/>
        <v>3213.9400691870214</v>
      </c>
      <c r="AI136" s="30">
        <f t="shared" si="302"/>
        <v>2814.9901586135629</v>
      </c>
      <c r="AJ136" s="30">
        <f t="shared" si="303"/>
        <v>2330.8255005662172</v>
      </c>
      <c r="AK136" s="30">
        <f t="shared" si="304"/>
        <v>1798.5844753509384</v>
      </c>
      <c r="AM136" s="30">
        <f t="shared" si="305"/>
        <v>10158.34020371774</v>
      </c>
      <c r="AN136" s="12">
        <f t="shared" si="306"/>
        <v>1.090179674385942</v>
      </c>
      <c r="AO136">
        <f t="shared" si="307"/>
        <v>7087.4</v>
      </c>
      <c r="AX136" s="164" t="s">
        <v>293</v>
      </c>
      <c r="AY136" s="108">
        <v>7087.4</v>
      </c>
    </row>
    <row r="137" spans="1:51" x14ac:dyDescent="0.3">
      <c r="A137" s="37" t="s">
        <v>294</v>
      </c>
      <c r="B137" s="37" t="s">
        <v>789</v>
      </c>
      <c r="C137" s="2"/>
      <c r="D137" s="2"/>
      <c r="E137" s="1">
        <f>VLOOKUP(B137,Площадь!A:B,2,0)</f>
        <v>30.6</v>
      </c>
      <c r="F137">
        <f t="shared" si="284"/>
        <v>120</v>
      </c>
      <c r="G137" s="1">
        <v>31</v>
      </c>
      <c r="H137" s="1">
        <v>28</v>
      </c>
      <c r="I137" s="1">
        <v>31</v>
      </c>
      <c r="J137" s="1">
        <v>30</v>
      </c>
      <c r="L137" s="112"/>
      <c r="N137" s="16">
        <f t="shared" si="285"/>
        <v>30.6</v>
      </c>
      <c r="O137" s="16">
        <f t="shared" si="286"/>
        <v>30.6</v>
      </c>
      <c r="P137" s="16">
        <f t="shared" si="287"/>
        <v>30.6</v>
      </c>
      <c r="Q137" s="16">
        <f t="shared" si="288"/>
        <v>30.6</v>
      </c>
      <c r="R137" s="120"/>
      <c r="S137" s="159">
        <f>VLOOKUP(B137,Объем!A:D,4,0)</f>
        <v>10.08254260766687</v>
      </c>
      <c r="T137" s="159" t="str">
        <f>VLOOKUP(B137,Объем!A:E,5,0)</f>
        <v>не работает</v>
      </c>
      <c r="U137" s="11" t="e">
        <f t="shared" si="289"/>
        <v>#VALUE!</v>
      </c>
      <c r="V137" s="95">
        <f t="shared" si="314"/>
        <v>0.30716033893232592</v>
      </c>
      <c r="W137" s="95">
        <f t="shared" si="315"/>
        <v>0.27743514484210086</v>
      </c>
      <c r="X137" s="95">
        <f t="shared" si="316"/>
        <v>0.30716033893232592</v>
      </c>
      <c r="Y137" s="95">
        <f t="shared" si="317"/>
        <v>0.29725194090225088</v>
      </c>
      <c r="Z137" s="12">
        <f t="shared" si="294"/>
        <v>0.22400733019978405</v>
      </c>
      <c r="AA137" s="12">
        <f t="shared" si="295"/>
        <v>0.18779809815325443</v>
      </c>
      <c r="AB137" s="12">
        <f t="shared" si="296"/>
        <v>7.8055042075887121E-2</v>
      </c>
      <c r="AD137" s="12">
        <f t="shared" si="297"/>
        <v>0.53116766913211</v>
      </c>
      <c r="AE137" s="12">
        <f t="shared" si="298"/>
        <v>0.46523324299535529</v>
      </c>
      <c r="AF137" s="12">
        <f t="shared" si="299"/>
        <v>0.38521538100821306</v>
      </c>
      <c r="AG137" s="12">
        <f t="shared" si="300"/>
        <v>0.29725194090225088</v>
      </c>
      <c r="AH137" s="30">
        <f t="shared" si="301"/>
        <v>1444.1492821897634</v>
      </c>
      <c r="AI137" s="30">
        <f t="shared" si="302"/>
        <v>1264.8854457206319</v>
      </c>
      <c r="AJ137" s="30">
        <f t="shared" si="303"/>
        <v>1047.33128219275</v>
      </c>
      <c r="AK137" s="30">
        <f t="shared" si="304"/>
        <v>808.17452196385773</v>
      </c>
      <c r="AM137" s="30">
        <f t="shared" si="305"/>
        <v>4564.5405320670034</v>
      </c>
      <c r="AN137" s="12">
        <f t="shared" si="306"/>
        <v>0.48986047042892555</v>
      </c>
      <c r="AO137">
        <f t="shared" si="307"/>
        <v>3184.28</v>
      </c>
      <c r="AX137" s="164" t="s">
        <v>294</v>
      </c>
      <c r="AY137" s="108">
        <v>3184.28</v>
      </c>
    </row>
    <row r="138" spans="1:51" x14ac:dyDescent="0.3">
      <c r="A138" s="37" t="s">
        <v>295</v>
      </c>
      <c r="B138" s="37" t="s">
        <v>790</v>
      </c>
      <c r="C138" s="2"/>
      <c r="D138" s="2"/>
      <c r="E138" s="1">
        <f>VLOOKUP(B138,Площадь!A:B,2,0)</f>
        <v>33.700000000000003</v>
      </c>
      <c r="F138">
        <f t="shared" si="284"/>
        <v>120</v>
      </c>
      <c r="G138" s="1">
        <v>31</v>
      </c>
      <c r="H138" s="1">
        <v>28</v>
      </c>
      <c r="I138" s="1">
        <v>31</v>
      </c>
      <c r="J138" s="1">
        <v>30</v>
      </c>
      <c r="L138" s="112"/>
      <c r="N138" s="16">
        <f t="shared" si="285"/>
        <v>33.700000000000003</v>
      </c>
      <c r="O138" s="16">
        <f t="shared" si="286"/>
        <v>33.700000000000003</v>
      </c>
      <c r="P138" s="16">
        <f t="shared" si="287"/>
        <v>33.700000000000003</v>
      </c>
      <c r="Q138" s="16">
        <f t="shared" si="288"/>
        <v>33.700000000000003</v>
      </c>
      <c r="R138" s="120"/>
      <c r="S138" s="159">
        <f>VLOOKUP(B138,Объем!A:D,4,0)</f>
        <v>9.3502380125003022</v>
      </c>
      <c r="T138" s="159" t="str">
        <f>VLOOKUP(B138,Объем!A:E,5,0)</f>
        <v>не работает</v>
      </c>
      <c r="U138" s="11" t="e">
        <f t="shared" si="289"/>
        <v>#VALUE!</v>
      </c>
      <c r="V138" s="95">
        <f t="shared" si="314"/>
        <v>0.3382778896084766</v>
      </c>
      <c r="W138" s="95">
        <f t="shared" si="315"/>
        <v>0.30554131964636594</v>
      </c>
      <c r="X138" s="95">
        <f t="shared" si="316"/>
        <v>0.3382778896084766</v>
      </c>
      <c r="Y138" s="95">
        <f t="shared" si="317"/>
        <v>0.3273656996211064</v>
      </c>
      <c r="Z138" s="12">
        <f t="shared" si="294"/>
        <v>0.24670088325923931</v>
      </c>
      <c r="AA138" s="12">
        <f t="shared" si="295"/>
        <v>0.20682339567858413</v>
      </c>
      <c r="AB138" s="12">
        <f t="shared" si="296"/>
        <v>8.5962579018215565E-2</v>
      </c>
      <c r="AD138" s="12">
        <f t="shared" si="297"/>
        <v>0.58497877286771593</v>
      </c>
      <c r="AE138" s="12">
        <f t="shared" si="298"/>
        <v>0.51236471532495009</v>
      </c>
      <c r="AF138" s="12">
        <f t="shared" si="299"/>
        <v>0.42424046862669218</v>
      </c>
      <c r="AG138" s="12">
        <f t="shared" si="300"/>
        <v>0.3273656996211064</v>
      </c>
      <c r="AH138" s="30">
        <f t="shared" si="301"/>
        <v>1590.4519872482035</v>
      </c>
      <c r="AI138" s="30">
        <f t="shared" si="302"/>
        <v>1393.0274353197808</v>
      </c>
      <c r="AJ138" s="30">
        <f t="shared" si="303"/>
        <v>1153.4334709116233</v>
      </c>
      <c r="AK138" s="30">
        <f t="shared" si="304"/>
        <v>890.04841144385659</v>
      </c>
      <c r="AM138" s="30">
        <f t="shared" si="305"/>
        <v>5026.9613049234649</v>
      </c>
      <c r="AN138" s="12">
        <f t="shared" si="306"/>
        <v>0.53948685795603901</v>
      </c>
      <c r="AO138">
        <f t="shared" si="307"/>
        <v>2913.48</v>
      </c>
      <c r="AX138" s="164" t="s">
        <v>295</v>
      </c>
      <c r="AY138" s="108">
        <v>2913.48</v>
      </c>
    </row>
    <row r="139" spans="1:51" x14ac:dyDescent="0.3">
      <c r="A139" s="37" t="s">
        <v>296</v>
      </c>
      <c r="B139" s="37" t="s">
        <v>69</v>
      </c>
      <c r="C139" s="2"/>
      <c r="D139" s="2"/>
      <c r="E139" s="1">
        <f>VLOOKUP(B139,Площадь!A:B,2,0)</f>
        <v>32.799999999999997</v>
      </c>
      <c r="F139">
        <f t="shared" si="284"/>
        <v>120</v>
      </c>
      <c r="G139" s="1">
        <v>31</v>
      </c>
      <c r="H139" s="1">
        <v>28</v>
      </c>
      <c r="I139" s="1">
        <v>31</v>
      </c>
      <c r="J139" s="1">
        <v>30</v>
      </c>
      <c r="L139" s="112"/>
      <c r="N139" s="16">
        <f t="shared" si="285"/>
        <v>32.799999999999997</v>
      </c>
      <c r="O139" s="16">
        <f t="shared" si="286"/>
        <v>32.799999999999997</v>
      </c>
      <c r="P139" s="16">
        <f t="shared" si="287"/>
        <v>32.799999999999997</v>
      </c>
      <c r="Q139" s="16">
        <f t="shared" si="288"/>
        <v>32.799999999999997</v>
      </c>
      <c r="R139" s="120"/>
      <c r="S139" s="159" t="str">
        <f>VLOOKUP(B139,Объем!A:D,4,0)</f>
        <v>нет</v>
      </c>
      <c r="T139" s="159">
        <f>VLOOKUP(B139,Объем!A:E,5,0)</f>
        <v>0.252</v>
      </c>
      <c r="U139" s="11" t="e">
        <f t="shared" si="289"/>
        <v>#VALUE!</v>
      </c>
      <c r="V139" s="95">
        <f t="shared" si="314"/>
        <v>0.32924376199281985</v>
      </c>
      <c r="W139" s="95">
        <f t="shared" si="315"/>
        <v>0.29738146244512764</v>
      </c>
      <c r="X139" s="95">
        <f t="shared" si="316"/>
        <v>0.32924376199281985</v>
      </c>
      <c r="Y139" s="95">
        <f t="shared" si="317"/>
        <v>0.31862299547692247</v>
      </c>
      <c r="Z139" s="12">
        <f t="shared" si="294"/>
        <v>0.24011243237101032</v>
      </c>
      <c r="AA139" s="12">
        <f t="shared" si="295"/>
        <v>0.20129992220348839</v>
      </c>
      <c r="AB139" s="12">
        <f t="shared" si="296"/>
        <v>8.3666842486571816E-2</v>
      </c>
      <c r="AD139" s="12">
        <f t="shared" si="297"/>
        <v>0.56935619436383011</v>
      </c>
      <c r="AE139" s="12">
        <f t="shared" si="298"/>
        <v>0.498681384648616</v>
      </c>
      <c r="AF139" s="12">
        <f t="shared" si="299"/>
        <v>0.41291060447939165</v>
      </c>
      <c r="AG139" s="12">
        <f t="shared" si="300"/>
        <v>0.31862299547692247</v>
      </c>
      <c r="AH139" s="30">
        <f t="shared" si="301"/>
        <v>1547.9770083602687</v>
      </c>
      <c r="AI139" s="30">
        <f t="shared" si="302"/>
        <v>1355.8249222103502</v>
      </c>
      <c r="AJ139" s="30">
        <f t="shared" si="303"/>
        <v>1122.6296096706596</v>
      </c>
      <c r="AK139" s="30">
        <f t="shared" si="304"/>
        <v>866.27857256256641</v>
      </c>
      <c r="AM139" s="30">
        <f t="shared" si="305"/>
        <v>4892.7101128038448</v>
      </c>
      <c r="AN139" s="12">
        <f t="shared" si="306"/>
        <v>0.52507919706107054</v>
      </c>
      <c r="AO139">
        <f t="shared" si="307"/>
        <v>2884.12</v>
      </c>
      <c r="AX139" s="164" t="s">
        <v>296</v>
      </c>
      <c r="AY139" s="108">
        <v>2884.12</v>
      </c>
    </row>
    <row r="140" spans="1:51" x14ac:dyDescent="0.3">
      <c r="A140" s="37" t="s">
        <v>297</v>
      </c>
      <c r="B140" s="37" t="s">
        <v>791</v>
      </c>
      <c r="C140" s="2"/>
      <c r="D140" s="2"/>
      <c r="E140" s="1">
        <f>VLOOKUP(B140,Площадь!A:B,2,0)</f>
        <v>33.799999999999997</v>
      </c>
      <c r="F140">
        <f t="shared" si="284"/>
        <v>120</v>
      </c>
      <c r="G140" s="1">
        <v>31</v>
      </c>
      <c r="H140" s="1">
        <v>28</v>
      </c>
      <c r="I140" s="1">
        <v>31</v>
      </c>
      <c r="J140" s="1">
        <v>30</v>
      </c>
      <c r="L140" s="112"/>
      <c r="N140" s="16">
        <f t="shared" si="285"/>
        <v>33.799999999999997</v>
      </c>
      <c r="O140" s="16">
        <f t="shared" si="286"/>
        <v>33.799999999999997</v>
      </c>
      <c r="P140" s="16">
        <f t="shared" si="287"/>
        <v>33.799999999999997</v>
      </c>
      <c r="Q140" s="16">
        <f t="shared" si="288"/>
        <v>33.799999999999997</v>
      </c>
      <c r="R140" s="120"/>
      <c r="S140" s="159" t="str">
        <f>VLOOKUP(B140,Объем!A:D,4,0)</f>
        <v>нет</v>
      </c>
      <c r="T140" s="159" t="str">
        <f>VLOOKUP(B140,Объем!A:E,5,0)</f>
        <v>не работает</v>
      </c>
      <c r="U140" s="11" t="e">
        <f t="shared" si="289"/>
        <v>#VALUE!</v>
      </c>
      <c r="V140" s="95">
        <f t="shared" si="314"/>
        <v>0.33928168156577171</v>
      </c>
      <c r="W140" s="95">
        <f t="shared" si="315"/>
        <v>0.30644797044650351</v>
      </c>
      <c r="X140" s="95">
        <f t="shared" si="316"/>
        <v>0.33928168156577171</v>
      </c>
      <c r="Y140" s="95">
        <f t="shared" si="317"/>
        <v>0.32833711119268233</v>
      </c>
      <c r="Z140" s="12">
        <f t="shared" si="294"/>
        <v>0.24743293335793137</v>
      </c>
      <c r="AA140" s="12">
        <f t="shared" si="295"/>
        <v>0.20743711495359474</v>
      </c>
      <c r="AB140" s="12">
        <f t="shared" si="296"/>
        <v>8.6217660855064854E-2</v>
      </c>
      <c r="AD140" s="12">
        <f t="shared" si="297"/>
        <v>0.58671461492370303</v>
      </c>
      <c r="AE140" s="12">
        <f t="shared" si="298"/>
        <v>0.51388508540009825</v>
      </c>
      <c r="AF140" s="12">
        <f t="shared" si="299"/>
        <v>0.42549934242083653</v>
      </c>
      <c r="AG140" s="12">
        <f t="shared" si="300"/>
        <v>0.32833711119268233</v>
      </c>
      <c r="AH140" s="30">
        <f t="shared" si="301"/>
        <v>1595.1714293468624</v>
      </c>
      <c r="AI140" s="30">
        <f t="shared" si="302"/>
        <v>1397.1610478874952</v>
      </c>
      <c r="AJ140" s="30">
        <f t="shared" si="303"/>
        <v>1156.856122160619</v>
      </c>
      <c r="AK140" s="30">
        <f t="shared" si="304"/>
        <v>892.68950465288867</v>
      </c>
      <c r="AM140" s="30">
        <f t="shared" si="305"/>
        <v>5041.8781040478652</v>
      </c>
      <c r="AN140" s="12">
        <f t="shared" si="306"/>
        <v>0.54108770916659099</v>
      </c>
      <c r="AO140">
        <f t="shared" si="307"/>
        <v>3518.16</v>
      </c>
      <c r="AX140" s="164" t="s">
        <v>297</v>
      </c>
      <c r="AY140" s="108">
        <v>3518.16</v>
      </c>
    </row>
    <row r="141" spans="1:51" x14ac:dyDescent="0.3">
      <c r="A141" s="37" t="s">
        <v>298</v>
      </c>
      <c r="B141" s="37" t="s">
        <v>792</v>
      </c>
      <c r="C141" s="2"/>
      <c r="D141" s="2"/>
      <c r="E141" s="1">
        <f>VLOOKUP(B141,Площадь!A:B,2,0)</f>
        <v>34.1</v>
      </c>
      <c r="F141">
        <f t="shared" si="284"/>
        <v>120</v>
      </c>
      <c r="G141" s="1">
        <v>31</v>
      </c>
      <c r="H141" s="1">
        <v>28</v>
      </c>
      <c r="I141" s="1">
        <v>31</v>
      </c>
      <c r="J141" s="1">
        <v>30</v>
      </c>
      <c r="L141" s="112"/>
      <c r="N141" s="16">
        <f t="shared" si="285"/>
        <v>34.1</v>
      </c>
      <c r="O141" s="16">
        <f t="shared" si="286"/>
        <v>34.1</v>
      </c>
      <c r="P141" s="16">
        <f t="shared" si="287"/>
        <v>34.1</v>
      </c>
      <c r="Q141" s="16">
        <f t="shared" si="288"/>
        <v>34.1</v>
      </c>
      <c r="R141" s="120"/>
      <c r="S141" s="159" t="str">
        <f>VLOOKUP(B141,Объем!A:D,4,0)</f>
        <v>11</v>
      </c>
      <c r="T141" s="159">
        <f>VLOOKUP(B141,Объем!A:E,5,0)</f>
        <v>11</v>
      </c>
      <c r="U141" s="11">
        <f t="shared" si="289"/>
        <v>0</v>
      </c>
      <c r="V141" s="95">
        <f>$U141*V$627/G$1*G141</f>
        <v>0</v>
      </c>
      <c r="W141" s="95">
        <f t="shared" ref="W141" si="318">$U141*W$627/H$1*H141</f>
        <v>0</v>
      </c>
      <c r="X141" s="95">
        <f t="shared" ref="X141" si="319">$U141*X$627/I$1*I141</f>
        <v>0</v>
      </c>
      <c r="Y141" s="95">
        <f t="shared" ref="Y141" si="320">$U141*Y$627/J$1*J141</f>
        <v>0</v>
      </c>
      <c r="Z141" s="12">
        <f t="shared" si="294"/>
        <v>0.24962908365400771</v>
      </c>
      <c r="AA141" s="12">
        <f t="shared" si="295"/>
        <v>0.20927827277862665</v>
      </c>
      <c r="AB141" s="12">
        <f t="shared" si="296"/>
        <v>8.6982906365612775E-2</v>
      </c>
      <c r="AD141" s="12">
        <f t="shared" si="297"/>
        <v>0.24962908365400771</v>
      </c>
      <c r="AE141" s="12">
        <f t="shared" si="298"/>
        <v>0.20927827277862665</v>
      </c>
      <c r="AF141" s="12">
        <f t="shared" si="299"/>
        <v>8.6982906365612775E-2</v>
      </c>
      <c r="AG141" s="12">
        <f t="shared" si="300"/>
        <v>0</v>
      </c>
      <c r="AH141" s="30">
        <f t="shared" si="301"/>
        <v>678.69654522018925</v>
      </c>
      <c r="AI141" s="30">
        <f t="shared" si="302"/>
        <v>568.98995359598575</v>
      </c>
      <c r="AJ141" s="30">
        <f t="shared" si="303"/>
        <v>236.49086548495535</v>
      </c>
      <c r="AK141" s="30">
        <f t="shared" si="304"/>
        <v>0</v>
      </c>
      <c r="AM141" s="30">
        <f t="shared" si="305"/>
        <v>1484.1773643011304</v>
      </c>
      <c r="AN141" s="12">
        <f t="shared" si="306"/>
        <v>0.54589026279824715</v>
      </c>
      <c r="AO141">
        <f t="shared" si="307"/>
        <v>3094</v>
      </c>
      <c r="AX141" s="164" t="s">
        <v>298</v>
      </c>
      <c r="AY141" s="108">
        <v>3094</v>
      </c>
    </row>
    <row r="142" spans="1:51" x14ac:dyDescent="0.3">
      <c r="A142" s="37" t="s">
        <v>299</v>
      </c>
      <c r="B142" s="37" t="s">
        <v>793</v>
      </c>
      <c r="C142" s="2"/>
      <c r="D142" s="2"/>
      <c r="E142" s="1">
        <f>VLOOKUP(B142,Площадь!A:B,2,0)</f>
        <v>34</v>
      </c>
      <c r="F142">
        <f t="shared" si="284"/>
        <v>120</v>
      </c>
      <c r="G142" s="1">
        <v>31</v>
      </c>
      <c r="H142" s="1">
        <v>28</v>
      </c>
      <c r="I142" s="1">
        <v>31</v>
      </c>
      <c r="J142" s="1">
        <v>30</v>
      </c>
      <c r="L142" s="112"/>
      <c r="N142" s="16">
        <f t="shared" si="285"/>
        <v>34</v>
      </c>
      <c r="O142" s="16">
        <f t="shared" si="286"/>
        <v>34</v>
      </c>
      <c r="P142" s="16">
        <f t="shared" si="287"/>
        <v>34</v>
      </c>
      <c r="Q142" s="16">
        <f t="shared" si="288"/>
        <v>34</v>
      </c>
      <c r="R142" s="120"/>
      <c r="S142" s="159">
        <f>VLOOKUP(B142,Объем!A:D,4,0)</f>
        <v>7.2878068968845779</v>
      </c>
      <c r="T142" s="159" t="str">
        <f>VLOOKUP(B142,Объем!A:E,5,0)</f>
        <v>не работает</v>
      </c>
      <c r="U142" s="11" t="e">
        <f t="shared" si="289"/>
        <v>#VALUE!</v>
      </c>
      <c r="V142" s="95">
        <f t="shared" ref="V142:V143" si="321">$V$631*$E142*G142</f>
        <v>0.34128926548036215</v>
      </c>
      <c r="W142" s="95">
        <f t="shared" ref="W142:W143" si="322">$V$631*$E142*H142</f>
        <v>0.30826127204677867</v>
      </c>
      <c r="X142" s="95">
        <f t="shared" ref="X142:X143" si="323">$V$631*$E142*I142</f>
        <v>0.34128926548036215</v>
      </c>
      <c r="Y142" s="95">
        <f t="shared" ref="Y142:Y143" si="324">$V$631*$E142*J142</f>
        <v>0.3302799343358343</v>
      </c>
      <c r="Z142" s="12">
        <f t="shared" si="294"/>
        <v>0.24889703355531562</v>
      </c>
      <c r="AA142" s="12">
        <f t="shared" si="295"/>
        <v>0.20866455350361601</v>
      </c>
      <c r="AB142" s="12">
        <f t="shared" si="296"/>
        <v>8.6727824528763472E-2</v>
      </c>
      <c r="AD142" s="12">
        <f t="shared" si="297"/>
        <v>0.59018629903567776</v>
      </c>
      <c r="AE142" s="12">
        <f t="shared" si="298"/>
        <v>0.51692582555039468</v>
      </c>
      <c r="AF142" s="12">
        <f t="shared" si="299"/>
        <v>0.42801709000912563</v>
      </c>
      <c r="AG142" s="12">
        <f t="shared" si="300"/>
        <v>0.3302799343358343</v>
      </c>
      <c r="AH142" s="30">
        <f t="shared" si="301"/>
        <v>1604.6103135441815</v>
      </c>
      <c r="AI142" s="30">
        <f t="shared" si="302"/>
        <v>1405.4282730229243</v>
      </c>
      <c r="AJ142" s="30">
        <f t="shared" si="303"/>
        <v>1163.7014246586111</v>
      </c>
      <c r="AK142" s="30">
        <f t="shared" si="304"/>
        <v>897.97169107095306</v>
      </c>
      <c r="AM142" s="30">
        <f t="shared" si="305"/>
        <v>5071.7117022966704</v>
      </c>
      <c r="AN142" s="12">
        <f t="shared" si="306"/>
        <v>0.54428941158769506</v>
      </c>
      <c r="AO142">
        <f t="shared" si="307"/>
        <v>2873.24</v>
      </c>
      <c r="AX142" s="164" t="s">
        <v>299</v>
      </c>
      <c r="AY142" s="108">
        <v>2873.24</v>
      </c>
    </row>
    <row r="143" spans="1:51" x14ac:dyDescent="0.3">
      <c r="A143" s="37" t="s">
        <v>300</v>
      </c>
      <c r="B143" s="37" t="s">
        <v>794</v>
      </c>
      <c r="C143" s="2"/>
      <c r="D143" s="2"/>
      <c r="E143" s="1">
        <f>VLOOKUP(B143,Площадь!A:B,2,0)</f>
        <v>28.4</v>
      </c>
      <c r="F143">
        <f t="shared" si="284"/>
        <v>120</v>
      </c>
      <c r="G143" s="1">
        <v>31</v>
      </c>
      <c r="H143" s="1">
        <v>28</v>
      </c>
      <c r="I143" s="1">
        <v>31</v>
      </c>
      <c r="J143" s="1">
        <v>30</v>
      </c>
      <c r="L143" s="112"/>
      <c r="N143" s="16">
        <f t="shared" si="285"/>
        <v>28.4</v>
      </c>
      <c r="O143" s="16">
        <f t="shared" si="286"/>
        <v>28.4</v>
      </c>
      <c r="P143" s="16">
        <f t="shared" si="287"/>
        <v>28.4</v>
      </c>
      <c r="Q143" s="16">
        <f t="shared" si="288"/>
        <v>28.4</v>
      </c>
      <c r="R143" s="120"/>
      <c r="S143" s="159" t="str">
        <f>VLOOKUP(B143,Объем!A:D,4,0)</f>
        <v>нет</v>
      </c>
      <c r="T143" s="159" t="str">
        <f>VLOOKUP(B143,Объем!A:E,5,0)</f>
        <v>не работает</v>
      </c>
      <c r="U143" s="11" t="e">
        <f t="shared" si="289"/>
        <v>#VALUE!</v>
      </c>
      <c r="V143" s="95">
        <f t="shared" si="321"/>
        <v>0.28507691587183187</v>
      </c>
      <c r="W143" s="95">
        <f t="shared" si="322"/>
        <v>0.25748882723907396</v>
      </c>
      <c r="X143" s="95">
        <f t="shared" si="323"/>
        <v>0.28507691587183187</v>
      </c>
      <c r="Y143" s="95">
        <f t="shared" si="324"/>
        <v>0.27588088632757923</v>
      </c>
      <c r="Z143" s="12">
        <f t="shared" si="294"/>
        <v>0.20790222802855773</v>
      </c>
      <c r="AA143" s="12">
        <f t="shared" si="295"/>
        <v>0.17429627410302043</v>
      </c>
      <c r="AB143" s="12">
        <f t="shared" si="296"/>
        <v>7.2443241665202426E-2</v>
      </c>
      <c r="AD143" s="12">
        <f t="shared" si="297"/>
        <v>0.4929791439003896</v>
      </c>
      <c r="AE143" s="12">
        <f t="shared" si="298"/>
        <v>0.43178510134209436</v>
      </c>
      <c r="AF143" s="12">
        <f t="shared" si="299"/>
        <v>0.35752015753703431</v>
      </c>
      <c r="AG143" s="12">
        <f t="shared" si="300"/>
        <v>0.27588088632757923</v>
      </c>
      <c r="AH143" s="30">
        <f t="shared" si="301"/>
        <v>1340.3215560192573</v>
      </c>
      <c r="AI143" s="30">
        <f t="shared" si="302"/>
        <v>1173.9459692309131</v>
      </c>
      <c r="AJ143" s="30">
        <f t="shared" si="303"/>
        <v>972.03295471483966</v>
      </c>
      <c r="AK143" s="30">
        <f t="shared" si="304"/>
        <v>750.07047136514905</v>
      </c>
      <c r="AM143" s="30">
        <f t="shared" si="305"/>
        <v>4236.3709513301592</v>
      </c>
      <c r="AN143" s="12">
        <f t="shared" si="306"/>
        <v>0.45464174379678057</v>
      </c>
      <c r="AO143">
        <f t="shared" si="307"/>
        <v>2955.92</v>
      </c>
      <c r="AX143" s="164" t="s">
        <v>300</v>
      </c>
      <c r="AY143" s="108">
        <v>2955.92</v>
      </c>
    </row>
    <row r="144" spans="1:51" x14ac:dyDescent="0.3">
      <c r="A144" s="37" t="s">
        <v>301</v>
      </c>
      <c r="B144" s="37" t="s">
        <v>795</v>
      </c>
      <c r="C144" s="2"/>
      <c r="D144" s="2"/>
      <c r="E144" s="1">
        <f>VLOOKUP(B144,Площадь!A:B,2,0)</f>
        <v>52.3</v>
      </c>
      <c r="F144">
        <f t="shared" si="284"/>
        <v>120</v>
      </c>
      <c r="G144" s="1">
        <v>31</v>
      </c>
      <c r="H144" s="1">
        <v>28</v>
      </c>
      <c r="I144" s="1">
        <v>31</v>
      </c>
      <c r="J144" s="1">
        <v>30</v>
      </c>
      <c r="L144" s="112"/>
      <c r="N144" s="16">
        <f t="shared" si="285"/>
        <v>52.3</v>
      </c>
      <c r="O144" s="16">
        <f t="shared" si="286"/>
        <v>52.3</v>
      </c>
      <c r="P144" s="16">
        <f t="shared" si="287"/>
        <v>52.3</v>
      </c>
      <c r="Q144" s="16">
        <f t="shared" si="288"/>
        <v>52.3</v>
      </c>
      <c r="R144" s="120"/>
      <c r="S144" s="159" t="str">
        <f>VLOOKUP(B144,Объем!A:D,4,0)</f>
        <v>23,217</v>
      </c>
      <c r="T144" s="159">
        <f>VLOOKUP(B144,Объем!A:E,5,0)</f>
        <v>25.568999999999999</v>
      </c>
      <c r="U144" s="11">
        <f t="shared" si="289"/>
        <v>2.3520000000000003</v>
      </c>
      <c r="V144" s="95">
        <f>$U144*V$627/G$1*G144</f>
        <v>0.76133063054573047</v>
      </c>
      <c r="W144" s="95">
        <f t="shared" ref="W144" si="325">$U144*W$627/H$1*H144</f>
        <v>0.68555040186629546</v>
      </c>
      <c r="X144" s="95">
        <f t="shared" ref="X144" si="326">$U144*X$627/I$1*I144</f>
        <v>0.5427653424801171</v>
      </c>
      <c r="Y144" s="95">
        <f t="shared" ref="Y144" si="327">$U144*Y$627/J$1*J144</f>
        <v>0.36235362510785751</v>
      </c>
      <c r="Z144" s="12">
        <f t="shared" si="294"/>
        <v>0.38286220161597073</v>
      </c>
      <c r="AA144" s="12">
        <f t="shared" si="295"/>
        <v>0.32097518083056226</v>
      </c>
      <c r="AB144" s="12">
        <f t="shared" si="296"/>
        <v>0.13340780067218616</v>
      </c>
      <c r="AD144" s="12">
        <f t="shared" si="297"/>
        <v>1.1441928321617012</v>
      </c>
      <c r="AE144" s="12">
        <f t="shared" si="298"/>
        <v>1.0065255826968578</v>
      </c>
      <c r="AF144" s="12">
        <f t="shared" si="299"/>
        <v>0.67617314315230326</v>
      </c>
      <c r="AG144" s="12">
        <f t="shared" si="300"/>
        <v>0.36235362510785751</v>
      </c>
      <c r="AH144" s="30">
        <f t="shared" si="301"/>
        <v>3110.8543559378768</v>
      </c>
      <c r="AI144" s="30">
        <f t="shared" si="302"/>
        <v>2736.5618847478709</v>
      </c>
      <c r="AJ144" s="30">
        <f t="shared" si="303"/>
        <v>1838.3930650653454</v>
      </c>
      <c r="AK144" s="30">
        <f t="shared" si="304"/>
        <v>985.17428301574523</v>
      </c>
      <c r="AM144" s="30">
        <f t="shared" si="305"/>
        <v>8670.9835887668378</v>
      </c>
      <c r="AN144" s="12">
        <f t="shared" si="306"/>
        <v>0.83724518311871909</v>
      </c>
      <c r="AO144">
        <f t="shared" si="307"/>
        <v>4312.04</v>
      </c>
      <c r="AX144" s="164" t="s">
        <v>301</v>
      </c>
      <c r="AY144" s="108">
        <v>4312.04</v>
      </c>
    </row>
    <row r="145" spans="1:51" x14ac:dyDescent="0.3">
      <c r="A145" s="37" t="s">
        <v>302</v>
      </c>
      <c r="B145" s="37" t="s">
        <v>796</v>
      </c>
      <c r="C145" s="2"/>
      <c r="D145" s="2"/>
      <c r="E145" s="1">
        <f>VLOOKUP(B145,Площадь!A:B,2,0)</f>
        <v>70.900000000000006</v>
      </c>
      <c r="F145">
        <f t="shared" si="284"/>
        <v>120</v>
      </c>
      <c r="G145" s="1">
        <v>31</v>
      </c>
      <c r="H145" s="1">
        <v>28</v>
      </c>
      <c r="I145" s="1">
        <v>31</v>
      </c>
      <c r="J145" s="1">
        <v>30</v>
      </c>
      <c r="L145" s="112"/>
      <c r="N145" s="16">
        <f t="shared" si="285"/>
        <v>70.900000000000006</v>
      </c>
      <c r="O145" s="16">
        <f t="shared" si="286"/>
        <v>70.900000000000006</v>
      </c>
      <c r="P145" s="16">
        <f t="shared" si="287"/>
        <v>70.900000000000006</v>
      </c>
      <c r="Q145" s="16">
        <f t="shared" si="288"/>
        <v>70.900000000000006</v>
      </c>
      <c r="R145" s="120"/>
      <c r="S145" s="159">
        <f>VLOOKUP(B145,Объем!A:D,4,0)</f>
        <v>20.371752643254279</v>
      </c>
      <c r="T145" s="159" t="str">
        <f>VLOOKUP(B145,Объем!A:E,5,0)</f>
        <v>не работает</v>
      </c>
      <c r="U145" s="11" t="e">
        <f t="shared" si="289"/>
        <v>#VALUE!</v>
      </c>
      <c r="V145" s="95">
        <f>$V$631*$E145*G145</f>
        <v>0.7116884977222846</v>
      </c>
      <c r="W145" s="95">
        <f t="shared" ref="W145" si="328">$V$631*$E145*H145</f>
        <v>0.64281541729754732</v>
      </c>
      <c r="X145" s="95">
        <f t="shared" ref="X145" si="329">$V$631*$E145*I145</f>
        <v>0.7116884977222846</v>
      </c>
      <c r="Y145" s="95">
        <f t="shared" ref="Y145" si="330">$V$631*$E145*J145</f>
        <v>0.68873080424737221</v>
      </c>
      <c r="Z145" s="12">
        <f t="shared" si="294"/>
        <v>0.51902351997270224</v>
      </c>
      <c r="AA145" s="12">
        <f t="shared" si="295"/>
        <v>0.43512696598254047</v>
      </c>
      <c r="AB145" s="12">
        <f t="shared" si="296"/>
        <v>0.18085302232615677</v>
      </c>
      <c r="AD145" s="12">
        <f t="shared" si="297"/>
        <v>1.2307120176949868</v>
      </c>
      <c r="AE145" s="12">
        <f t="shared" si="298"/>
        <v>1.0779423832800878</v>
      </c>
      <c r="AF145" s="12">
        <f t="shared" si="299"/>
        <v>0.89254152004844134</v>
      </c>
      <c r="AG145" s="12">
        <f t="shared" si="300"/>
        <v>0.68873080424737221</v>
      </c>
      <c r="AH145" s="30">
        <f t="shared" si="301"/>
        <v>3346.0844479494845</v>
      </c>
      <c r="AI145" s="30">
        <f t="shared" si="302"/>
        <v>2930.7313105095686</v>
      </c>
      <c r="AJ145" s="30">
        <f t="shared" si="303"/>
        <v>2426.6597355381036</v>
      </c>
      <c r="AK145" s="30">
        <f t="shared" si="304"/>
        <v>1872.5350852038407</v>
      </c>
      <c r="AM145" s="30">
        <f t="shared" si="305"/>
        <v>10576.010579200998</v>
      </c>
      <c r="AN145" s="12">
        <f t="shared" si="306"/>
        <v>1.1350035082813996</v>
      </c>
      <c r="AO145">
        <f t="shared" si="307"/>
        <v>7378.88</v>
      </c>
      <c r="AX145" s="164" t="s">
        <v>302</v>
      </c>
      <c r="AY145" s="108">
        <v>7378.88</v>
      </c>
    </row>
    <row r="146" spans="1:51" x14ac:dyDescent="0.3">
      <c r="A146" s="37" t="s">
        <v>303</v>
      </c>
      <c r="B146" s="37" t="s">
        <v>797</v>
      </c>
      <c r="C146" s="2"/>
      <c r="D146" s="2"/>
      <c r="E146" s="1">
        <f>VLOOKUP(B146,Площадь!A:B,2,0)</f>
        <v>50.9</v>
      </c>
      <c r="F146">
        <f t="shared" si="284"/>
        <v>120</v>
      </c>
      <c r="G146" s="1">
        <v>31</v>
      </c>
      <c r="H146" s="1">
        <v>28</v>
      </c>
      <c r="I146" s="1">
        <v>31</v>
      </c>
      <c r="J146" s="1">
        <v>30</v>
      </c>
      <c r="L146" s="112"/>
      <c r="N146" s="16">
        <f t="shared" si="285"/>
        <v>50.9</v>
      </c>
      <c r="O146" s="16">
        <f t="shared" si="286"/>
        <v>50.9</v>
      </c>
      <c r="P146" s="16">
        <f t="shared" si="287"/>
        <v>50.9</v>
      </c>
      <c r="Q146" s="16">
        <f t="shared" si="288"/>
        <v>50.9</v>
      </c>
      <c r="R146" s="120"/>
      <c r="S146" s="159" t="str">
        <f>VLOOKUP(B146,Объем!A:D,4,0)</f>
        <v>19,552</v>
      </c>
      <c r="T146" s="159">
        <f>VLOOKUP(B146,Объем!A:E,5,0)</f>
        <v>21.806999999999999</v>
      </c>
      <c r="U146" s="11">
        <f t="shared" si="289"/>
        <v>2.254999999999999</v>
      </c>
      <c r="V146" s="95">
        <f t="shared" ref="V146:V147" si="331">$U146*V$627/G$1*G146</f>
        <v>0.72993221593563828</v>
      </c>
      <c r="W146" s="95">
        <f t="shared" ref="W146:W147" si="332">$U146*W$627/H$1*H146</f>
        <v>0.65727727729953034</v>
      </c>
      <c r="X146" s="95">
        <f t="shared" ref="X146:X147" si="333">$U146*X$627/I$1*I146</f>
        <v>0.52038088745436362</v>
      </c>
      <c r="Y146" s="95">
        <f t="shared" ref="Y146:Y147" si="334">$U146*Y$627/J$1*J146</f>
        <v>0.34740961931046693</v>
      </c>
      <c r="Z146" s="12">
        <f t="shared" si="294"/>
        <v>0.3726135002342813</v>
      </c>
      <c r="AA146" s="12">
        <f t="shared" si="295"/>
        <v>0.31238311098041338</v>
      </c>
      <c r="AB146" s="12">
        <f t="shared" si="296"/>
        <v>0.1298366549562959</v>
      </c>
      <c r="AD146" s="12">
        <f t="shared" si="297"/>
        <v>1.1025457161699195</v>
      </c>
      <c r="AE146" s="12">
        <f t="shared" si="298"/>
        <v>0.96966038827994372</v>
      </c>
      <c r="AF146" s="12">
        <f t="shared" si="299"/>
        <v>0.65021754241065954</v>
      </c>
      <c r="AG146" s="12">
        <f t="shared" si="300"/>
        <v>0.34740961931046693</v>
      </c>
      <c r="AH146" s="30">
        <f t="shared" si="301"/>
        <v>2997.6233440371007</v>
      </c>
      <c r="AI146" s="30">
        <f t="shared" si="302"/>
        <v>2636.3320568632766</v>
      </c>
      <c r="AJ146" s="30">
        <f t="shared" si="303"/>
        <v>1767.8244586569494</v>
      </c>
      <c r="AK146" s="30">
        <f t="shared" si="304"/>
        <v>944.54422117368381</v>
      </c>
      <c r="AM146" s="30">
        <f t="shared" si="305"/>
        <v>8346.3240807310103</v>
      </c>
      <c r="AN146" s="12">
        <f t="shared" si="306"/>
        <v>0.81483326617099061</v>
      </c>
      <c r="AO146">
        <f t="shared" si="307"/>
        <v>5905.28</v>
      </c>
      <c r="AX146" s="164" t="s">
        <v>303</v>
      </c>
      <c r="AY146" s="108">
        <v>5905.28</v>
      </c>
    </row>
    <row r="147" spans="1:51" x14ac:dyDescent="0.3">
      <c r="A147" s="37" t="s">
        <v>304</v>
      </c>
      <c r="B147" s="37" t="s">
        <v>798</v>
      </c>
      <c r="C147" s="2"/>
      <c r="D147" s="2"/>
      <c r="E147" s="1">
        <f>VLOOKUP(B147,Площадь!A:B,2,0)</f>
        <v>49.9</v>
      </c>
      <c r="F147">
        <f t="shared" si="284"/>
        <v>120</v>
      </c>
      <c r="G147" s="1">
        <v>31</v>
      </c>
      <c r="H147" s="1">
        <v>28</v>
      </c>
      <c r="I147" s="1">
        <v>31</v>
      </c>
      <c r="J147" s="1">
        <v>30</v>
      </c>
      <c r="L147" s="112"/>
      <c r="N147" s="16">
        <f t="shared" si="285"/>
        <v>49.9</v>
      </c>
      <c r="O147" s="16">
        <f t="shared" si="286"/>
        <v>49.9</v>
      </c>
      <c r="P147" s="16">
        <f t="shared" si="287"/>
        <v>49.9</v>
      </c>
      <c r="Q147" s="16">
        <f t="shared" si="288"/>
        <v>49.9</v>
      </c>
      <c r="R147" s="120"/>
      <c r="S147" s="159" t="str">
        <f>VLOOKUP(B147,Объем!A:D,4,0)</f>
        <v>19,594</v>
      </c>
      <c r="T147" s="159">
        <f>VLOOKUP(B147,Объем!A:E,5,0)</f>
        <v>20.893999999999998</v>
      </c>
      <c r="U147" s="11">
        <f t="shared" si="289"/>
        <v>1.2999999999999972</v>
      </c>
      <c r="V147" s="95">
        <f t="shared" si="331"/>
        <v>0.42080349477442486</v>
      </c>
      <c r="W147" s="95">
        <f t="shared" si="332"/>
        <v>0.37891816429684611</v>
      </c>
      <c r="X147" s="95">
        <f t="shared" si="333"/>
        <v>0.29999785086060821</v>
      </c>
      <c r="Y147" s="95">
        <f t="shared" si="334"/>
        <v>0.20028049006811804</v>
      </c>
      <c r="Z147" s="12">
        <f t="shared" si="294"/>
        <v>0.36529299924736025</v>
      </c>
      <c r="AA147" s="12">
        <f t="shared" si="295"/>
        <v>0.306245918230307</v>
      </c>
      <c r="AB147" s="12">
        <f t="shared" si="296"/>
        <v>0.12728583658780285</v>
      </c>
      <c r="AD147" s="12">
        <f t="shared" si="297"/>
        <v>0.78609649402178516</v>
      </c>
      <c r="AE147" s="12">
        <f t="shared" si="298"/>
        <v>0.68516408252715311</v>
      </c>
      <c r="AF147" s="12">
        <f t="shared" si="299"/>
        <v>0.42728368744841105</v>
      </c>
      <c r="AG147" s="12">
        <f t="shared" si="300"/>
        <v>0.20028049006811804</v>
      </c>
      <c r="AH147" s="30">
        <f t="shared" si="301"/>
        <v>2137.2548698763103</v>
      </c>
      <c r="AI147" s="30">
        <f t="shared" si="302"/>
        <v>1862.8378108564746</v>
      </c>
      <c r="AJ147" s="30">
        <f t="shared" si="303"/>
        <v>1161.7074351084891</v>
      </c>
      <c r="AK147" s="30">
        <f t="shared" si="304"/>
        <v>544.52660200700075</v>
      </c>
      <c r="AM147" s="30">
        <f t="shared" si="305"/>
        <v>5706.3267178482747</v>
      </c>
      <c r="AN147" s="12">
        <f t="shared" si="306"/>
        <v>0.79882475406547004</v>
      </c>
      <c r="AO147">
        <f t="shared" si="307"/>
        <v>5506.16</v>
      </c>
      <c r="AX147" s="164" t="s">
        <v>304</v>
      </c>
      <c r="AY147" s="108">
        <v>5506.16</v>
      </c>
    </row>
    <row r="148" spans="1:51" x14ac:dyDescent="0.3">
      <c r="A148" s="37" t="s">
        <v>305</v>
      </c>
      <c r="B148" s="37" t="s">
        <v>799</v>
      </c>
      <c r="C148" s="2"/>
      <c r="D148" s="2"/>
      <c r="E148" s="1">
        <f>VLOOKUP(B148,Площадь!A:B,2,0)</f>
        <v>68.099999999999994</v>
      </c>
      <c r="F148">
        <f t="shared" si="284"/>
        <v>120</v>
      </c>
      <c r="G148" s="1">
        <v>31</v>
      </c>
      <c r="H148" s="1">
        <v>28</v>
      </c>
      <c r="I148" s="1">
        <v>31</v>
      </c>
      <c r="J148" s="1">
        <v>30</v>
      </c>
      <c r="L148" s="112"/>
      <c r="N148" s="16">
        <f t="shared" si="285"/>
        <v>68.099999999999994</v>
      </c>
      <c r="O148" s="16">
        <f t="shared" si="286"/>
        <v>68.099999999999994</v>
      </c>
      <c r="P148" s="16">
        <f t="shared" si="287"/>
        <v>68.099999999999994</v>
      </c>
      <c r="Q148" s="16">
        <f t="shared" si="288"/>
        <v>68.099999999999994</v>
      </c>
      <c r="R148" s="120"/>
      <c r="S148" s="159">
        <f>VLOOKUP(B148,Объем!A:D,4,0)</f>
        <v>10.925136755230582</v>
      </c>
      <c r="T148" s="159" t="str">
        <f>VLOOKUP(B148,Объем!A:E,5,0)</f>
        <v>не работает</v>
      </c>
      <c r="U148" s="11" t="e">
        <f t="shared" si="289"/>
        <v>#VALUE!</v>
      </c>
      <c r="V148" s="95">
        <f t="shared" ref="V148:V150" si="335">$V$631*$E148*G148</f>
        <v>0.68358232291801935</v>
      </c>
      <c r="W148" s="95">
        <f t="shared" ref="W148:W150" si="336">$V$631*$E148*H148</f>
        <v>0.61742919489369497</v>
      </c>
      <c r="X148" s="95">
        <f t="shared" ref="X148:X150" si="337">$V$631*$E148*I148</f>
        <v>0.68358232291801935</v>
      </c>
      <c r="Y148" s="95">
        <f t="shared" ref="Y148:Y150" si="338">$V$631*$E148*J148</f>
        <v>0.66153128024324459</v>
      </c>
      <c r="Z148" s="12">
        <f t="shared" si="294"/>
        <v>0.49852611720932327</v>
      </c>
      <c r="AA148" s="12">
        <f t="shared" si="295"/>
        <v>0.41794282628224261</v>
      </c>
      <c r="AB148" s="12">
        <f t="shared" si="296"/>
        <v>0.17371073089437622</v>
      </c>
      <c r="AD148" s="12">
        <f t="shared" si="297"/>
        <v>1.1821084401273425</v>
      </c>
      <c r="AE148" s="12">
        <f t="shared" si="298"/>
        <v>1.0353720211759376</v>
      </c>
      <c r="AF148" s="12">
        <f t="shared" si="299"/>
        <v>0.85729305381239551</v>
      </c>
      <c r="AG148" s="12">
        <f t="shared" si="300"/>
        <v>0.66153128024324459</v>
      </c>
      <c r="AH148" s="30">
        <f t="shared" si="301"/>
        <v>3213.9400691870214</v>
      </c>
      <c r="AI148" s="30">
        <f t="shared" si="302"/>
        <v>2814.9901586135629</v>
      </c>
      <c r="AJ148" s="30">
        <f t="shared" si="303"/>
        <v>2330.8255005662172</v>
      </c>
      <c r="AK148" s="30">
        <f t="shared" si="304"/>
        <v>1798.5844753509384</v>
      </c>
      <c r="AM148" s="30">
        <f t="shared" si="305"/>
        <v>10158.34020371774</v>
      </c>
      <c r="AN148" s="12">
        <f t="shared" si="306"/>
        <v>1.090179674385942</v>
      </c>
      <c r="AO148">
        <f t="shared" si="307"/>
        <v>4270.72</v>
      </c>
      <c r="AX148" s="164" t="s">
        <v>305</v>
      </c>
      <c r="AY148" s="108">
        <v>4270.72</v>
      </c>
    </row>
    <row r="149" spans="1:51" x14ac:dyDescent="0.3">
      <c r="A149" s="37" t="s">
        <v>306</v>
      </c>
      <c r="B149" s="37" t="s">
        <v>800</v>
      </c>
      <c r="C149" s="2"/>
      <c r="D149" s="2"/>
      <c r="E149" s="1">
        <f>VLOOKUP(B149,Площадь!A:B,2,0)</f>
        <v>30.6</v>
      </c>
      <c r="F149">
        <f t="shared" si="284"/>
        <v>120</v>
      </c>
      <c r="G149" s="1">
        <v>31</v>
      </c>
      <c r="H149" s="1">
        <v>28</v>
      </c>
      <c r="I149" s="1">
        <v>31</v>
      </c>
      <c r="J149" s="1">
        <v>30</v>
      </c>
      <c r="L149" s="112"/>
      <c r="N149" s="16">
        <f t="shared" si="285"/>
        <v>30.6</v>
      </c>
      <c r="O149" s="16">
        <f t="shared" si="286"/>
        <v>30.6</v>
      </c>
      <c r="P149" s="16">
        <f t="shared" si="287"/>
        <v>30.6</v>
      </c>
      <c r="Q149" s="16">
        <f t="shared" si="288"/>
        <v>30.6</v>
      </c>
      <c r="R149" s="120"/>
      <c r="S149" s="159">
        <f>VLOOKUP(B149,Объем!A:D,4,0)</f>
        <v>5.9410262071961197</v>
      </c>
      <c r="T149" s="159" t="str">
        <f>VLOOKUP(B149,Объем!A:E,5,0)</f>
        <v>не работает</v>
      </c>
      <c r="U149" s="11" t="e">
        <f t="shared" si="289"/>
        <v>#VALUE!</v>
      </c>
      <c r="V149" s="95">
        <f t="shared" si="335"/>
        <v>0.30716033893232592</v>
      </c>
      <c r="W149" s="95">
        <f t="shared" si="336"/>
        <v>0.27743514484210086</v>
      </c>
      <c r="X149" s="95">
        <f t="shared" si="337"/>
        <v>0.30716033893232592</v>
      </c>
      <c r="Y149" s="95">
        <f t="shared" si="338"/>
        <v>0.29725194090225088</v>
      </c>
      <c r="Z149" s="12">
        <f t="shared" si="294"/>
        <v>0.22400733019978405</v>
      </c>
      <c r="AA149" s="12">
        <f t="shared" si="295"/>
        <v>0.18779809815325443</v>
      </c>
      <c r="AB149" s="12">
        <f t="shared" si="296"/>
        <v>7.8055042075887121E-2</v>
      </c>
      <c r="AD149" s="12">
        <f t="shared" si="297"/>
        <v>0.53116766913211</v>
      </c>
      <c r="AE149" s="12">
        <f t="shared" si="298"/>
        <v>0.46523324299535529</v>
      </c>
      <c r="AF149" s="12">
        <f t="shared" si="299"/>
        <v>0.38521538100821306</v>
      </c>
      <c r="AG149" s="12">
        <f t="shared" si="300"/>
        <v>0.29725194090225088</v>
      </c>
      <c r="AH149" s="30">
        <f t="shared" si="301"/>
        <v>1444.1492821897634</v>
      </c>
      <c r="AI149" s="30">
        <f t="shared" si="302"/>
        <v>1264.8854457206319</v>
      </c>
      <c r="AJ149" s="30">
        <f t="shared" si="303"/>
        <v>1047.33128219275</v>
      </c>
      <c r="AK149" s="30">
        <f t="shared" si="304"/>
        <v>808.17452196385773</v>
      </c>
      <c r="AM149" s="30">
        <f t="shared" si="305"/>
        <v>4564.5405320670034</v>
      </c>
      <c r="AN149" s="12">
        <f t="shared" si="306"/>
        <v>0.48986047042892555</v>
      </c>
      <c r="AO149">
        <f t="shared" si="307"/>
        <v>2004.32</v>
      </c>
      <c r="AX149" s="164" t="s">
        <v>306</v>
      </c>
      <c r="AY149" s="108">
        <v>2004.32</v>
      </c>
    </row>
    <row r="150" spans="1:51" x14ac:dyDescent="0.3">
      <c r="A150" s="37" t="s">
        <v>1199</v>
      </c>
      <c r="B150" s="37" t="s">
        <v>70</v>
      </c>
      <c r="C150" s="2"/>
      <c r="D150" s="2"/>
      <c r="E150" s="1">
        <f>VLOOKUP(B150,Площадь!A:B,2,0)</f>
        <v>32.700000000000003</v>
      </c>
      <c r="F150">
        <f t="shared" si="284"/>
        <v>120</v>
      </c>
      <c r="G150" s="1">
        <v>31</v>
      </c>
      <c r="H150" s="1">
        <v>28</v>
      </c>
      <c r="I150" s="1">
        <v>31</v>
      </c>
      <c r="J150" s="1">
        <v>30</v>
      </c>
      <c r="L150" s="112"/>
      <c r="N150" s="16">
        <f t="shared" si="285"/>
        <v>32.700000000000003</v>
      </c>
      <c r="O150" s="16">
        <f t="shared" si="286"/>
        <v>32.700000000000003</v>
      </c>
      <c r="P150" s="16">
        <f t="shared" si="287"/>
        <v>32.700000000000003</v>
      </c>
      <c r="Q150" s="16">
        <f t="shared" si="288"/>
        <v>32.700000000000003</v>
      </c>
      <c r="R150" s="120"/>
      <c r="S150" s="159" t="str">
        <f>VLOOKUP(B150,Объем!A:D,4,0)</f>
        <v>13,657</v>
      </c>
      <c r="T150" s="159" t="str">
        <f>VLOOKUP(B150,Объем!A:E,5,0)</f>
        <v>снят</v>
      </c>
      <c r="U150" s="11" t="e">
        <f t="shared" si="289"/>
        <v>#VALUE!</v>
      </c>
      <c r="V150" s="95">
        <f t="shared" si="335"/>
        <v>0.3282399700355248</v>
      </c>
      <c r="W150" s="95">
        <f t="shared" si="336"/>
        <v>0.29647481164499012</v>
      </c>
      <c r="X150" s="95">
        <f t="shared" si="337"/>
        <v>0.3282399700355248</v>
      </c>
      <c r="Y150" s="95">
        <f t="shared" si="338"/>
        <v>0.31765158390534659</v>
      </c>
      <c r="Z150" s="12">
        <f t="shared" si="294"/>
        <v>0.23938038227231825</v>
      </c>
      <c r="AA150" s="12">
        <f t="shared" si="295"/>
        <v>0.20068620292847777</v>
      </c>
      <c r="AB150" s="12">
        <f t="shared" si="296"/>
        <v>8.3411760649722513E-2</v>
      </c>
      <c r="AD150" s="12">
        <f t="shared" si="297"/>
        <v>0.56762035230784302</v>
      </c>
      <c r="AE150" s="12">
        <f t="shared" si="298"/>
        <v>0.4971610145734679</v>
      </c>
      <c r="AF150" s="12">
        <f t="shared" si="299"/>
        <v>0.4116517306852473</v>
      </c>
      <c r="AG150" s="12">
        <f t="shared" si="300"/>
        <v>0.31765158390534659</v>
      </c>
      <c r="AH150" s="30">
        <f t="shared" si="301"/>
        <v>1543.2575662616098</v>
      </c>
      <c r="AI150" s="30">
        <f t="shared" si="302"/>
        <v>1351.691309642636</v>
      </c>
      <c r="AJ150" s="30">
        <f t="shared" si="303"/>
        <v>1119.206958421664</v>
      </c>
      <c r="AK150" s="30">
        <f t="shared" si="304"/>
        <v>863.63747935353445</v>
      </c>
      <c r="AM150" s="30">
        <f t="shared" si="305"/>
        <v>4877.7933136794445</v>
      </c>
      <c r="AN150" s="12">
        <f t="shared" si="306"/>
        <v>0.52347834585051856</v>
      </c>
      <c r="AO150">
        <f t="shared" si="307"/>
        <v>3681.28</v>
      </c>
      <c r="AX150" s="164" t="s">
        <v>1199</v>
      </c>
      <c r="AY150" s="108">
        <v>3681.28</v>
      </c>
    </row>
    <row r="151" spans="1:51" x14ac:dyDescent="0.3">
      <c r="A151" s="37" t="s">
        <v>307</v>
      </c>
      <c r="B151" s="37" t="s">
        <v>801</v>
      </c>
      <c r="C151" s="2"/>
      <c r="D151" s="2"/>
      <c r="E151" s="1">
        <f>VLOOKUP(B151,Площадь!A:B,2,0)</f>
        <v>33.700000000000003</v>
      </c>
      <c r="F151">
        <f t="shared" si="284"/>
        <v>120</v>
      </c>
      <c r="G151" s="1">
        <v>31</v>
      </c>
      <c r="H151" s="1">
        <v>28</v>
      </c>
      <c r="I151" s="1">
        <v>31</v>
      </c>
      <c r="J151" s="1">
        <v>30</v>
      </c>
      <c r="L151" s="112"/>
      <c r="N151" s="16">
        <f t="shared" si="285"/>
        <v>33.700000000000003</v>
      </c>
      <c r="O151" s="16">
        <f t="shared" si="286"/>
        <v>33.700000000000003</v>
      </c>
      <c r="P151" s="16">
        <f t="shared" si="287"/>
        <v>33.700000000000003</v>
      </c>
      <c r="Q151" s="16">
        <f t="shared" si="288"/>
        <v>33.700000000000003</v>
      </c>
      <c r="R151" s="120"/>
      <c r="S151" s="159">
        <f>VLOOKUP(B151,Объем!A:D,4,0)</f>
        <v>12.542</v>
      </c>
      <c r="T151" s="159">
        <f>VLOOKUP(B151,Объем!A:E,5,0)</f>
        <v>12.542</v>
      </c>
      <c r="U151" s="11">
        <f t="shared" si="289"/>
        <v>0</v>
      </c>
      <c r="V151" s="95">
        <f t="shared" ref="V151:V152" si="339">$U151*V$627/G$1*G151</f>
        <v>0</v>
      </c>
      <c r="W151" s="95">
        <f t="shared" ref="W151:W152" si="340">$U151*W$627/H$1*H151</f>
        <v>0</v>
      </c>
      <c r="X151" s="95">
        <f t="shared" ref="X151:X152" si="341">$U151*X$627/I$1*I151</f>
        <v>0</v>
      </c>
      <c r="Y151" s="95">
        <f t="shared" ref="Y151:Y152" si="342">$U151*Y$627/J$1*J151</f>
        <v>0</v>
      </c>
      <c r="Z151" s="12">
        <f t="shared" si="294"/>
        <v>0.24670088325923931</v>
      </c>
      <c r="AA151" s="12">
        <f t="shared" si="295"/>
        <v>0.20682339567858413</v>
      </c>
      <c r="AB151" s="12">
        <f t="shared" si="296"/>
        <v>8.5962579018215565E-2</v>
      </c>
      <c r="AD151" s="12">
        <f t="shared" si="297"/>
        <v>0.24670088325923931</v>
      </c>
      <c r="AE151" s="12">
        <f t="shared" si="298"/>
        <v>0.20682339567858413</v>
      </c>
      <c r="AF151" s="12">
        <f t="shared" si="299"/>
        <v>8.5962579018215565E-2</v>
      </c>
      <c r="AG151" s="12">
        <f t="shared" si="300"/>
        <v>0</v>
      </c>
      <c r="AH151" s="30">
        <f t="shared" si="301"/>
        <v>670.73529542288509</v>
      </c>
      <c r="AI151" s="30">
        <f t="shared" si="302"/>
        <v>562.31558463884812</v>
      </c>
      <c r="AJ151" s="30">
        <f t="shared" si="303"/>
        <v>233.71677908630485</v>
      </c>
      <c r="AK151" s="30">
        <f t="shared" si="304"/>
        <v>0</v>
      </c>
      <c r="AM151" s="30">
        <f t="shared" si="305"/>
        <v>1466.7676591480379</v>
      </c>
      <c r="AN151" s="12">
        <f t="shared" si="306"/>
        <v>0.53948685795603901</v>
      </c>
      <c r="AO151">
        <f t="shared" si="307"/>
        <v>3599.72</v>
      </c>
      <c r="AX151" s="164" t="s">
        <v>307</v>
      </c>
      <c r="AY151" s="108">
        <v>3599.72</v>
      </c>
    </row>
    <row r="152" spans="1:51" x14ac:dyDescent="0.3">
      <c r="A152" s="37" t="s">
        <v>308</v>
      </c>
      <c r="B152" s="37" t="s">
        <v>802</v>
      </c>
      <c r="C152" s="2"/>
      <c r="D152" s="2"/>
      <c r="E152" s="1">
        <f>VLOOKUP(B152,Площадь!A:B,2,0)</f>
        <v>33.799999999999997</v>
      </c>
      <c r="F152">
        <f t="shared" si="284"/>
        <v>120</v>
      </c>
      <c r="G152" s="1">
        <v>31</v>
      </c>
      <c r="H152" s="1">
        <v>28</v>
      </c>
      <c r="I152" s="1">
        <v>31</v>
      </c>
      <c r="J152" s="1">
        <v>30</v>
      </c>
      <c r="L152" s="112"/>
      <c r="N152" s="16">
        <f t="shared" si="285"/>
        <v>33.799999999999997</v>
      </c>
      <c r="O152" s="16">
        <f t="shared" si="286"/>
        <v>33.799999999999997</v>
      </c>
      <c r="P152" s="16">
        <f t="shared" si="287"/>
        <v>33.799999999999997</v>
      </c>
      <c r="Q152" s="16">
        <f t="shared" si="288"/>
        <v>33.799999999999997</v>
      </c>
      <c r="R152" s="120"/>
      <c r="S152" s="159" t="str">
        <f>VLOOKUP(B152,Объем!A:D,4,0)</f>
        <v>15,781</v>
      </c>
      <c r="T152" s="159">
        <f>VLOOKUP(B152,Объем!A:E,5,0)</f>
        <v>16.882999999999999</v>
      </c>
      <c r="U152" s="11">
        <f t="shared" si="289"/>
        <v>1.1019999999999985</v>
      </c>
      <c r="V152" s="95">
        <f t="shared" si="339"/>
        <v>0.35671188557032046</v>
      </c>
      <c r="W152" s="95">
        <f t="shared" si="340"/>
        <v>0.32120601311932673</v>
      </c>
      <c r="X152" s="95">
        <f t="shared" si="341"/>
        <v>0.25430587049876197</v>
      </c>
      <c r="Y152" s="95">
        <f t="shared" si="342"/>
        <v>0.16977623081158946</v>
      </c>
      <c r="Z152" s="12">
        <f t="shared" si="294"/>
        <v>0.24743293335793137</v>
      </c>
      <c r="AA152" s="12">
        <f t="shared" si="295"/>
        <v>0.20743711495359474</v>
      </c>
      <c r="AB152" s="12">
        <f t="shared" si="296"/>
        <v>8.6217660855064854E-2</v>
      </c>
      <c r="AD152" s="12">
        <f t="shared" si="297"/>
        <v>0.60414481892825189</v>
      </c>
      <c r="AE152" s="12">
        <f t="shared" si="298"/>
        <v>0.52864312807292146</v>
      </c>
      <c r="AF152" s="12">
        <f t="shared" si="299"/>
        <v>0.34052353135382685</v>
      </c>
      <c r="AG152" s="12">
        <f t="shared" si="300"/>
        <v>0.16977623081158946</v>
      </c>
      <c r="AH152" s="30">
        <f t="shared" si="301"/>
        <v>1642.5610165985099</v>
      </c>
      <c r="AI152" s="30">
        <f t="shared" si="302"/>
        <v>1437.2855094672204</v>
      </c>
      <c r="AJ152" s="30">
        <f t="shared" si="303"/>
        <v>925.82218751541154</v>
      </c>
      <c r="AK152" s="30">
        <f t="shared" si="304"/>
        <v>461.59101185516568</v>
      </c>
      <c r="AM152" s="30">
        <f t="shared" si="305"/>
        <v>4467.2597254363072</v>
      </c>
      <c r="AN152" s="12">
        <f t="shared" si="306"/>
        <v>0.54108770916659099</v>
      </c>
      <c r="AO152">
        <f t="shared" si="307"/>
        <v>3492.04</v>
      </c>
      <c r="AX152" s="164" t="s">
        <v>308</v>
      </c>
      <c r="AY152" s="108">
        <v>3492.04</v>
      </c>
    </row>
    <row r="153" spans="1:51" x14ac:dyDescent="0.3">
      <c r="A153" s="37" t="s">
        <v>309</v>
      </c>
      <c r="B153" s="37" t="s">
        <v>803</v>
      </c>
      <c r="C153" s="2"/>
      <c r="D153" s="2"/>
      <c r="E153" s="1">
        <f>VLOOKUP(B153,Площадь!A:B,2,0)</f>
        <v>34.1</v>
      </c>
      <c r="F153">
        <f t="shared" si="284"/>
        <v>120</v>
      </c>
      <c r="G153" s="1">
        <v>31</v>
      </c>
      <c r="H153" s="1">
        <v>28</v>
      </c>
      <c r="I153" s="1">
        <v>31</v>
      </c>
      <c r="J153" s="1">
        <v>30</v>
      </c>
      <c r="L153" s="112"/>
      <c r="N153" s="16">
        <f t="shared" si="285"/>
        <v>34.1</v>
      </c>
      <c r="O153" s="16">
        <f t="shared" si="286"/>
        <v>34.1</v>
      </c>
      <c r="P153" s="16">
        <f t="shared" si="287"/>
        <v>34.1</v>
      </c>
      <c r="Q153" s="16">
        <f t="shared" si="288"/>
        <v>34.1</v>
      </c>
      <c r="R153" s="120"/>
      <c r="S153" s="159">
        <f>VLOOKUP(B153,Объем!A:D,4,0)</f>
        <v>4.0793298583460036</v>
      </c>
      <c r="T153" s="159" t="str">
        <f>VLOOKUP(B153,Объем!A:E,5,0)</f>
        <v>не работает</v>
      </c>
      <c r="U153" s="11" t="e">
        <f t="shared" si="289"/>
        <v>#VALUE!</v>
      </c>
      <c r="V153" s="95">
        <f>$V$631*$E153*G153</f>
        <v>0.34229305743765731</v>
      </c>
      <c r="W153" s="95">
        <f t="shared" ref="W153" si="343">$V$631*$E153*H153</f>
        <v>0.3091679228469163</v>
      </c>
      <c r="X153" s="95">
        <f t="shared" ref="X153" si="344">$V$631*$E153*I153</f>
        <v>0.34229305743765731</v>
      </c>
      <c r="Y153" s="95">
        <f t="shared" ref="Y153" si="345">$V$631*$E153*J153</f>
        <v>0.33125134590741029</v>
      </c>
      <c r="Z153" s="12">
        <f t="shared" si="294"/>
        <v>0.24962908365400771</v>
      </c>
      <c r="AA153" s="12">
        <f t="shared" si="295"/>
        <v>0.20927827277862665</v>
      </c>
      <c r="AB153" s="12">
        <f t="shared" si="296"/>
        <v>8.6982906365612775E-2</v>
      </c>
      <c r="AD153" s="12">
        <f t="shared" si="297"/>
        <v>0.59192214109166508</v>
      </c>
      <c r="AE153" s="12">
        <f t="shared" si="298"/>
        <v>0.51844619562554295</v>
      </c>
      <c r="AF153" s="12">
        <f t="shared" si="299"/>
        <v>0.4292759638032701</v>
      </c>
      <c r="AG153" s="12">
        <f t="shared" si="300"/>
        <v>0.33125134590741029</v>
      </c>
      <c r="AH153" s="30">
        <f t="shared" si="301"/>
        <v>1609.3297556428408</v>
      </c>
      <c r="AI153" s="30">
        <f t="shared" si="302"/>
        <v>1409.5618855906387</v>
      </c>
      <c r="AJ153" s="30">
        <f t="shared" si="303"/>
        <v>1167.124075907607</v>
      </c>
      <c r="AK153" s="30">
        <f t="shared" si="304"/>
        <v>900.61278427998525</v>
      </c>
      <c r="AM153" s="30">
        <f t="shared" si="305"/>
        <v>5086.6285014210716</v>
      </c>
      <c r="AN153" s="12">
        <f t="shared" si="306"/>
        <v>0.54589026279824715</v>
      </c>
      <c r="AO153">
        <f t="shared" si="307"/>
        <v>2206.6</v>
      </c>
      <c r="AX153" s="164" t="s">
        <v>309</v>
      </c>
      <c r="AY153" s="108">
        <v>2206.6</v>
      </c>
    </row>
    <row r="154" spans="1:51" x14ac:dyDescent="0.3">
      <c r="A154" s="37" t="s">
        <v>310</v>
      </c>
      <c r="B154" s="37" t="s">
        <v>804</v>
      </c>
      <c r="C154" s="2"/>
      <c r="D154" s="2"/>
      <c r="E154" s="1">
        <f>VLOOKUP(B154,Площадь!A:B,2,0)</f>
        <v>34</v>
      </c>
      <c r="F154">
        <f t="shared" si="284"/>
        <v>120</v>
      </c>
      <c r="G154" s="1">
        <v>31</v>
      </c>
      <c r="H154" s="1">
        <v>28</v>
      </c>
      <c r="I154" s="1">
        <v>31</v>
      </c>
      <c r="J154" s="1">
        <v>30</v>
      </c>
      <c r="L154" s="112"/>
      <c r="N154" s="16">
        <f t="shared" si="285"/>
        <v>34</v>
      </c>
      <c r="O154" s="16">
        <f t="shared" si="286"/>
        <v>34</v>
      </c>
      <c r="P154" s="16">
        <f t="shared" si="287"/>
        <v>34</v>
      </c>
      <c r="Q154" s="16">
        <f t="shared" si="288"/>
        <v>34</v>
      </c>
      <c r="R154" s="120"/>
      <c r="S154" s="159" t="str">
        <f>VLOOKUP(B154,Объем!A:D,4,0)</f>
        <v>7,755</v>
      </c>
      <c r="T154" s="159">
        <f>VLOOKUP(B154,Объем!A:E,5,0)</f>
        <v>8.8819999999999997</v>
      </c>
      <c r="U154" s="11">
        <f t="shared" si="289"/>
        <v>1.1269999999999998</v>
      </c>
      <c r="V154" s="95">
        <f>$U154*V$627/G$1*G154</f>
        <v>0.36480426046982906</v>
      </c>
      <c r="W154" s="95">
        <f t="shared" ref="W154" si="346">$U154*W$627/H$1*H154</f>
        <v>0.32849290089426647</v>
      </c>
      <c r="X154" s="95">
        <f t="shared" ref="X154" si="347">$U154*X$627/I$1*I154</f>
        <v>0.26007505993838936</v>
      </c>
      <c r="Y154" s="95">
        <f t="shared" ref="Y154" si="348">$U154*Y$627/J$1*J154</f>
        <v>0.173627778697515</v>
      </c>
      <c r="Z154" s="12">
        <f t="shared" si="294"/>
        <v>0.24889703355531562</v>
      </c>
      <c r="AA154" s="12">
        <f t="shared" si="295"/>
        <v>0.20866455350361601</v>
      </c>
      <c r="AB154" s="12">
        <f t="shared" si="296"/>
        <v>8.6727824528763472E-2</v>
      </c>
      <c r="AD154" s="12">
        <f t="shared" si="297"/>
        <v>0.61370129402514473</v>
      </c>
      <c r="AE154" s="12">
        <f t="shared" si="298"/>
        <v>0.53715745439788254</v>
      </c>
      <c r="AF154" s="12">
        <f t="shared" si="299"/>
        <v>0.34680288446715285</v>
      </c>
      <c r="AG154" s="12">
        <f t="shared" si="300"/>
        <v>0.173627778697515</v>
      </c>
      <c r="AH154" s="30">
        <f t="shared" si="301"/>
        <v>1668.5433522214441</v>
      </c>
      <c r="AI154" s="30">
        <f t="shared" si="302"/>
        <v>1460.434430166051</v>
      </c>
      <c r="AJ154" s="30">
        <f t="shared" si="303"/>
        <v>942.89461834698454</v>
      </c>
      <c r="AK154" s="30">
        <f t="shared" si="304"/>
        <v>472.06267727837775</v>
      </c>
      <c r="AM154" s="30">
        <f t="shared" si="305"/>
        <v>4543.935078012858</v>
      </c>
      <c r="AN154" s="12">
        <f t="shared" si="306"/>
        <v>0.54428941158769506</v>
      </c>
      <c r="AO154">
        <f t="shared" si="307"/>
        <v>2384.96</v>
      </c>
      <c r="AX154" s="164" t="s">
        <v>310</v>
      </c>
      <c r="AY154" s="108">
        <v>2384.96</v>
      </c>
    </row>
    <row r="155" spans="1:51" ht="15" thickBot="1" x14ac:dyDescent="0.35">
      <c r="A155" s="37" t="s">
        <v>311</v>
      </c>
      <c r="B155" s="37" t="s">
        <v>805</v>
      </c>
      <c r="C155" s="2"/>
      <c r="D155" s="2"/>
      <c r="E155" s="1">
        <f>VLOOKUP(B155,Площадь!A:B,2,0)</f>
        <v>28.4</v>
      </c>
      <c r="F155">
        <f t="shared" si="284"/>
        <v>120</v>
      </c>
      <c r="G155" s="1">
        <v>31</v>
      </c>
      <c r="H155" s="1">
        <v>28</v>
      </c>
      <c r="I155" s="1">
        <v>31</v>
      </c>
      <c r="J155" s="1">
        <v>30</v>
      </c>
      <c r="L155" s="112"/>
      <c r="N155" s="16">
        <f t="shared" si="285"/>
        <v>28.4</v>
      </c>
      <c r="O155" s="16">
        <f t="shared" si="286"/>
        <v>28.4</v>
      </c>
      <c r="P155" s="16">
        <f t="shared" si="287"/>
        <v>28.4</v>
      </c>
      <c r="Q155" s="16">
        <f t="shared" si="288"/>
        <v>28.4</v>
      </c>
      <c r="R155" s="120"/>
      <c r="S155" s="159" t="str">
        <f>VLOOKUP(B155,Объем!A:D,4,0)</f>
        <v>нет</v>
      </c>
      <c r="T155" s="159" t="str">
        <f>VLOOKUP(B155,Объем!A:E,5,0)</f>
        <v>не работает</v>
      </c>
      <c r="U155" s="11" t="e">
        <f t="shared" si="289"/>
        <v>#VALUE!</v>
      </c>
      <c r="V155" s="95">
        <f>$V$631*$E155*G155</f>
        <v>0.28507691587183187</v>
      </c>
      <c r="W155" s="95">
        <f t="shared" ref="W155" si="349">$V$631*$E155*H155</f>
        <v>0.25748882723907396</v>
      </c>
      <c r="X155" s="95">
        <f t="shared" ref="X155" si="350">$V$631*$E155*I155</f>
        <v>0.28507691587183187</v>
      </c>
      <c r="Y155" s="95">
        <f t="shared" ref="Y155" si="351">$V$631*$E155*J155</f>
        <v>0.27588088632757923</v>
      </c>
      <c r="Z155" s="12">
        <f t="shared" si="294"/>
        <v>0.20790222802855773</v>
      </c>
      <c r="AA155" s="12">
        <f t="shared" si="295"/>
        <v>0.17429627410302043</v>
      </c>
      <c r="AB155" s="12">
        <f t="shared" si="296"/>
        <v>7.2443241665202426E-2</v>
      </c>
      <c r="AD155" s="12">
        <f t="shared" si="297"/>
        <v>0.4929791439003896</v>
      </c>
      <c r="AE155" s="12">
        <f t="shared" si="298"/>
        <v>0.43178510134209436</v>
      </c>
      <c r="AF155" s="12">
        <f t="shared" si="299"/>
        <v>0.35752015753703431</v>
      </c>
      <c r="AG155" s="12">
        <f t="shared" si="300"/>
        <v>0.27588088632757923</v>
      </c>
      <c r="AH155" s="30">
        <f t="shared" si="301"/>
        <v>1340.3215560192573</v>
      </c>
      <c r="AI155" s="30">
        <f t="shared" si="302"/>
        <v>1173.9459692309131</v>
      </c>
      <c r="AJ155" s="30">
        <f t="shared" si="303"/>
        <v>972.03295471483966</v>
      </c>
      <c r="AK155" s="30">
        <f t="shared" si="304"/>
        <v>750.07047136514905</v>
      </c>
      <c r="AM155" s="30">
        <f t="shared" si="305"/>
        <v>4236.3709513301592</v>
      </c>
      <c r="AN155" s="12">
        <f t="shared" si="306"/>
        <v>0.45464174379678057</v>
      </c>
      <c r="AO155">
        <f t="shared" si="307"/>
        <v>2955.92</v>
      </c>
      <c r="AX155" s="164" t="s">
        <v>311</v>
      </c>
      <c r="AY155" s="108">
        <v>2955.92</v>
      </c>
    </row>
    <row r="156" spans="1:51" x14ac:dyDescent="0.3">
      <c r="A156" s="37" t="s">
        <v>312</v>
      </c>
      <c r="B156" s="37" t="s">
        <v>806</v>
      </c>
      <c r="C156" s="2"/>
      <c r="D156" s="2"/>
      <c r="E156" s="1">
        <f>VLOOKUP(B156,Площадь!A:B,2,0)</f>
        <v>52.3</v>
      </c>
      <c r="F156">
        <f t="shared" si="284"/>
        <v>120</v>
      </c>
      <c r="G156" s="1">
        <v>31</v>
      </c>
      <c r="H156" s="1">
        <v>28</v>
      </c>
      <c r="I156" s="1">
        <v>31</v>
      </c>
      <c r="J156" s="1">
        <v>30</v>
      </c>
      <c r="L156" s="112"/>
      <c r="N156" s="16">
        <f t="shared" si="285"/>
        <v>52.3</v>
      </c>
      <c r="O156" s="16">
        <f t="shared" si="286"/>
        <v>52.3</v>
      </c>
      <c r="P156" s="16">
        <f t="shared" si="287"/>
        <v>52.3</v>
      </c>
      <c r="Q156" s="16">
        <f t="shared" si="288"/>
        <v>52.3</v>
      </c>
      <c r="R156" s="122"/>
      <c r="S156" s="159" t="str">
        <f>VLOOKUP(B156,Объем!A:D,4,0)</f>
        <v>5,656</v>
      </c>
      <c r="T156" s="159">
        <f>VLOOKUP(B156,Объем!A:E,5,0)</f>
        <v>7.6429999999999998</v>
      </c>
      <c r="U156" s="11">
        <f t="shared" si="289"/>
        <v>1.9870000000000001</v>
      </c>
      <c r="V156" s="95">
        <f>$U156*V$627/G$1*G156</f>
        <v>0.64318195701291081</v>
      </c>
      <c r="W156" s="95">
        <f t="shared" ref="W156" si="352">$U156*W$627/H$1*H156</f>
        <v>0.57916184035218066</v>
      </c>
      <c r="X156" s="95">
        <f t="shared" ref="X156" si="353">$U156*X$627/I$1*I156</f>
        <v>0.45853517666156146</v>
      </c>
      <c r="Y156" s="95">
        <f t="shared" ref="Y156" si="354">$U156*Y$627/J$1*J156</f>
        <v>0.30612102597334728</v>
      </c>
      <c r="Z156" s="12">
        <f t="shared" si="294"/>
        <v>0.38286220161597073</v>
      </c>
      <c r="AA156" s="12">
        <f t="shared" si="295"/>
        <v>0.32097518083056226</v>
      </c>
      <c r="AB156" s="12">
        <f t="shared" si="296"/>
        <v>0.13340780067218616</v>
      </c>
      <c r="AD156" s="12">
        <f t="shared" si="297"/>
        <v>1.0260441586288815</v>
      </c>
      <c r="AE156" s="12">
        <f t="shared" si="298"/>
        <v>0.90013702118274286</v>
      </c>
      <c r="AF156" s="12">
        <f t="shared" si="299"/>
        <v>0.59194297733374768</v>
      </c>
      <c r="AG156" s="12">
        <f t="shared" si="300"/>
        <v>0.30612102597334728</v>
      </c>
      <c r="AH156" s="30">
        <f t="shared" si="301"/>
        <v>2789.6293793633758</v>
      </c>
      <c r="AI156" s="30">
        <f t="shared" si="302"/>
        <v>2447.3105359320652</v>
      </c>
      <c r="AJ156" s="30">
        <f t="shared" si="303"/>
        <v>1609.3864056345399</v>
      </c>
      <c r="AK156" s="30">
        <f t="shared" si="304"/>
        <v>832.28796783685607</v>
      </c>
      <c r="AM156" s="30">
        <f t="shared" si="305"/>
        <v>7678.6142887668375</v>
      </c>
      <c r="AN156" s="12">
        <f t="shared" si="306"/>
        <v>0.83724518311871909</v>
      </c>
      <c r="AO156">
        <f t="shared" si="307"/>
        <v>2395.84</v>
      </c>
      <c r="AX156" s="164" t="s">
        <v>312</v>
      </c>
      <c r="AY156" s="108">
        <v>2395.84</v>
      </c>
    </row>
    <row r="157" spans="1:51" x14ac:dyDescent="0.3">
      <c r="A157" s="37" t="s">
        <v>313</v>
      </c>
      <c r="B157" s="37" t="s">
        <v>807</v>
      </c>
      <c r="C157" s="2"/>
      <c r="D157" s="2"/>
      <c r="E157" s="1">
        <f>VLOOKUP(B157,Площадь!A:B,2,0)</f>
        <v>70.900000000000006</v>
      </c>
      <c r="F157">
        <f t="shared" si="284"/>
        <v>120</v>
      </c>
      <c r="G157" s="1">
        <v>31</v>
      </c>
      <c r="H157" s="1">
        <v>28</v>
      </c>
      <c r="I157" s="1">
        <v>31</v>
      </c>
      <c r="J157" s="1">
        <v>30</v>
      </c>
      <c r="L157" s="112"/>
      <c r="N157" s="16">
        <f t="shared" si="285"/>
        <v>70.900000000000006</v>
      </c>
      <c r="O157" s="16">
        <f t="shared" si="286"/>
        <v>70.900000000000006</v>
      </c>
      <c r="P157" s="16">
        <f t="shared" si="287"/>
        <v>70.900000000000006</v>
      </c>
      <c r="Q157" s="16">
        <f t="shared" si="288"/>
        <v>70.900000000000006</v>
      </c>
      <c r="R157" s="120"/>
      <c r="S157" s="159" t="str">
        <f>VLOOKUP(B157,Объем!A:D,4,0)</f>
        <v>нет</v>
      </c>
      <c r="T157" s="159" t="str">
        <f>VLOOKUP(B157,Объем!A:E,5,0)</f>
        <v>не работает</v>
      </c>
      <c r="U157" s="11" t="e">
        <f t="shared" si="289"/>
        <v>#VALUE!</v>
      </c>
      <c r="V157" s="95">
        <f>$V$631*$E157*G157</f>
        <v>0.7116884977222846</v>
      </c>
      <c r="W157" s="95">
        <f t="shared" ref="W157" si="355">$V$631*$E157*H157</f>
        <v>0.64281541729754732</v>
      </c>
      <c r="X157" s="95">
        <f t="shared" ref="X157" si="356">$V$631*$E157*I157</f>
        <v>0.7116884977222846</v>
      </c>
      <c r="Y157" s="95">
        <f t="shared" ref="Y157" si="357">$V$631*$E157*J157</f>
        <v>0.68873080424737221</v>
      </c>
      <c r="Z157" s="12">
        <f t="shared" si="294"/>
        <v>0.51902351997270224</v>
      </c>
      <c r="AA157" s="12">
        <f t="shared" si="295"/>
        <v>0.43512696598254047</v>
      </c>
      <c r="AB157" s="12">
        <f t="shared" si="296"/>
        <v>0.18085302232615677</v>
      </c>
      <c r="AD157" s="12">
        <f t="shared" si="297"/>
        <v>1.2307120176949868</v>
      </c>
      <c r="AE157" s="12">
        <f t="shared" si="298"/>
        <v>1.0779423832800878</v>
      </c>
      <c r="AF157" s="12">
        <f t="shared" si="299"/>
        <v>0.89254152004844134</v>
      </c>
      <c r="AG157" s="12">
        <f t="shared" si="300"/>
        <v>0.68873080424737221</v>
      </c>
      <c r="AH157" s="30">
        <f t="shared" si="301"/>
        <v>3346.0844479494845</v>
      </c>
      <c r="AI157" s="30">
        <f t="shared" si="302"/>
        <v>2930.7313105095686</v>
      </c>
      <c r="AJ157" s="30">
        <f t="shared" si="303"/>
        <v>2426.6597355381036</v>
      </c>
      <c r="AK157" s="30">
        <f t="shared" si="304"/>
        <v>1872.5350852038407</v>
      </c>
      <c r="AM157" s="30">
        <f t="shared" si="305"/>
        <v>10576.010579200998</v>
      </c>
      <c r="AN157" s="12">
        <f t="shared" si="306"/>
        <v>1.1350035082813996</v>
      </c>
      <c r="AO157">
        <f t="shared" si="307"/>
        <v>7378.88</v>
      </c>
      <c r="AX157" s="164" t="s">
        <v>313</v>
      </c>
      <c r="AY157" s="108">
        <v>7378.88</v>
      </c>
    </row>
    <row r="158" spans="1:51" x14ac:dyDescent="0.3">
      <c r="A158" s="37" t="s">
        <v>314</v>
      </c>
      <c r="B158" s="37" t="s">
        <v>808</v>
      </c>
      <c r="C158" s="2"/>
      <c r="D158" s="2"/>
      <c r="E158" s="1">
        <f>VLOOKUP(B158,Площадь!A:B,2,0)</f>
        <v>50.9</v>
      </c>
      <c r="F158">
        <f t="shared" si="284"/>
        <v>120</v>
      </c>
      <c r="G158" s="1">
        <v>31</v>
      </c>
      <c r="H158" s="1">
        <v>28</v>
      </c>
      <c r="I158" s="1">
        <v>31</v>
      </c>
      <c r="J158" s="1">
        <v>30</v>
      </c>
      <c r="L158" s="112"/>
      <c r="N158" s="16">
        <f t="shared" si="285"/>
        <v>50.9</v>
      </c>
      <c r="O158" s="16">
        <f t="shared" si="286"/>
        <v>50.9</v>
      </c>
      <c r="P158" s="16">
        <f t="shared" si="287"/>
        <v>50.9</v>
      </c>
      <c r="Q158" s="16">
        <f t="shared" si="288"/>
        <v>50.9</v>
      </c>
      <c r="R158" s="120"/>
      <c r="S158" s="159" t="str">
        <f>VLOOKUP(B158,Объем!A:D,4,0)</f>
        <v>13,91</v>
      </c>
      <c r="T158" s="159">
        <f>VLOOKUP(B158,Объем!A:E,5,0)</f>
        <v>14.7</v>
      </c>
      <c r="U158" s="11">
        <f t="shared" si="289"/>
        <v>0.78999999999999915</v>
      </c>
      <c r="V158" s="95">
        <f t="shared" ref="V158:V160" si="358">$U158*V$627/G$1*G158</f>
        <v>0.25571904682445845</v>
      </c>
      <c r="W158" s="95">
        <f t="shared" ref="W158:W160" si="359">$U158*W$627/H$1*H158</f>
        <v>0.23026565368808369</v>
      </c>
      <c r="X158" s="95">
        <f t="shared" ref="X158:X160" si="360">$U158*X$627/I$1*I158</f>
        <v>0.18230638629221596</v>
      </c>
      <c r="Y158" s="95">
        <f t="shared" ref="Y158:Y160" si="361">$U158*Y$627/J$1*J158</f>
        <v>0.1217089131952411</v>
      </c>
      <c r="Z158" s="12">
        <f t="shared" si="294"/>
        <v>0.3726135002342813</v>
      </c>
      <c r="AA158" s="12">
        <f t="shared" si="295"/>
        <v>0.31238311098041338</v>
      </c>
      <c r="AB158" s="12">
        <f t="shared" si="296"/>
        <v>0.1298366549562959</v>
      </c>
      <c r="AD158" s="12">
        <f t="shared" si="297"/>
        <v>0.62833254705873975</v>
      </c>
      <c r="AE158" s="12">
        <f t="shared" si="298"/>
        <v>0.5426487646684971</v>
      </c>
      <c r="AF158" s="12">
        <f t="shared" si="299"/>
        <v>0.31214304124851189</v>
      </c>
      <c r="AG158" s="12">
        <f t="shared" si="300"/>
        <v>0.1217089131952411</v>
      </c>
      <c r="AH158" s="30">
        <f t="shared" si="301"/>
        <v>1708.3230955942429</v>
      </c>
      <c r="AI158" s="30">
        <f t="shared" si="302"/>
        <v>1475.3643143560034</v>
      </c>
      <c r="AJ158" s="30">
        <f t="shared" si="303"/>
        <v>848.66074340727914</v>
      </c>
      <c r="AK158" s="30">
        <f t="shared" si="304"/>
        <v>330.90462737348543</v>
      </c>
      <c r="AM158" s="30">
        <f t="shared" si="305"/>
        <v>4363.2527807310116</v>
      </c>
      <c r="AN158" s="12">
        <f t="shared" si="306"/>
        <v>0.81483326617099061</v>
      </c>
      <c r="AO158">
        <f t="shared" si="307"/>
        <v>6575.2</v>
      </c>
      <c r="AX158" s="164" t="s">
        <v>314</v>
      </c>
      <c r="AY158" s="108">
        <v>6575.2</v>
      </c>
    </row>
    <row r="159" spans="1:51" x14ac:dyDescent="0.3">
      <c r="A159" s="37" t="s">
        <v>315</v>
      </c>
      <c r="B159" s="37" t="s">
        <v>809</v>
      </c>
      <c r="C159" s="2"/>
      <c r="D159" s="2"/>
      <c r="E159" s="1">
        <f>VLOOKUP(B159,Площадь!A:B,2,0)</f>
        <v>49.9</v>
      </c>
      <c r="F159">
        <f t="shared" si="284"/>
        <v>120</v>
      </c>
      <c r="G159" s="1">
        <v>31</v>
      </c>
      <c r="H159" s="1">
        <v>28</v>
      </c>
      <c r="I159" s="1">
        <v>31</v>
      </c>
      <c r="J159" s="1">
        <v>30</v>
      </c>
      <c r="L159" s="112"/>
      <c r="N159" s="16">
        <f t="shared" si="285"/>
        <v>49.9</v>
      </c>
      <c r="O159" s="16">
        <f t="shared" si="286"/>
        <v>49.9</v>
      </c>
      <c r="P159" s="16">
        <f t="shared" si="287"/>
        <v>49.9</v>
      </c>
      <c r="Q159" s="16">
        <f t="shared" si="288"/>
        <v>49.9</v>
      </c>
      <c r="R159" s="120"/>
      <c r="S159" s="159">
        <f>VLOOKUP(B159,Объем!A:D,4,0)</f>
        <v>30.38395776925119</v>
      </c>
      <c r="T159" s="159">
        <f>VLOOKUP(B159,Объем!A:E,5,0)</f>
        <v>31.14</v>
      </c>
      <c r="U159" s="11">
        <f t="shared" si="289"/>
        <v>0.75604223074881105</v>
      </c>
      <c r="V159" s="95">
        <f t="shared" si="358"/>
        <v>0.24472708684319425</v>
      </c>
      <c r="W159" s="95">
        <f t="shared" si="359"/>
        <v>0.22036779554325592</v>
      </c>
      <c r="X159" s="95">
        <f t="shared" si="360"/>
        <v>0.17447003414192605</v>
      </c>
      <c r="Y159" s="95">
        <f t="shared" si="361"/>
        <v>0.11647731422043492</v>
      </c>
      <c r="Z159" s="12">
        <f t="shared" si="294"/>
        <v>0.36529299924736025</v>
      </c>
      <c r="AA159" s="12">
        <f t="shared" si="295"/>
        <v>0.306245918230307</v>
      </c>
      <c r="AB159" s="12">
        <f t="shared" si="296"/>
        <v>0.12728583658780285</v>
      </c>
      <c r="AD159" s="12">
        <f t="shared" si="297"/>
        <v>0.61002008609055447</v>
      </c>
      <c r="AE159" s="12">
        <f t="shared" si="298"/>
        <v>0.52661371377356292</v>
      </c>
      <c r="AF159" s="12">
        <f t="shared" si="299"/>
        <v>0.30175587072972887</v>
      </c>
      <c r="AG159" s="12">
        <f t="shared" si="300"/>
        <v>0.11647731422043492</v>
      </c>
      <c r="AH159" s="30">
        <f t="shared" si="301"/>
        <v>1658.5348104647214</v>
      </c>
      <c r="AI159" s="30">
        <f t="shared" si="302"/>
        <v>1431.7678972818385</v>
      </c>
      <c r="AJ159" s="30">
        <f t="shared" si="303"/>
        <v>820.41989645740148</v>
      </c>
      <c r="AK159" s="30">
        <f t="shared" si="304"/>
        <v>316.68085144880291</v>
      </c>
      <c r="AM159" s="30">
        <f t="shared" si="305"/>
        <v>4227.403455652764</v>
      </c>
      <c r="AN159" s="12">
        <f t="shared" si="306"/>
        <v>0.79882475406547004</v>
      </c>
      <c r="AO159">
        <f t="shared" si="307"/>
        <v>9659.44</v>
      </c>
      <c r="AX159" s="164" t="s">
        <v>315</v>
      </c>
      <c r="AY159" s="108">
        <v>9659.44</v>
      </c>
    </row>
    <row r="160" spans="1:51" x14ac:dyDescent="0.3">
      <c r="A160" s="37" t="s">
        <v>316</v>
      </c>
      <c r="B160" s="37" t="s">
        <v>810</v>
      </c>
      <c r="C160" s="2"/>
      <c r="D160" s="2"/>
      <c r="E160" s="1">
        <f>VLOOKUP(B160,Площадь!A:B,2,0)</f>
        <v>67.7</v>
      </c>
      <c r="F160">
        <f t="shared" si="284"/>
        <v>120</v>
      </c>
      <c r="G160" s="1">
        <v>31</v>
      </c>
      <c r="H160" s="1">
        <v>28</v>
      </c>
      <c r="I160" s="1">
        <v>31</v>
      </c>
      <c r="J160" s="1">
        <v>30</v>
      </c>
      <c r="L160" s="112"/>
      <c r="N160" s="16">
        <f t="shared" si="285"/>
        <v>67.7</v>
      </c>
      <c r="O160" s="16">
        <f t="shared" si="286"/>
        <v>67.7</v>
      </c>
      <c r="P160" s="16">
        <f t="shared" si="287"/>
        <v>67.7</v>
      </c>
      <c r="Q160" s="16">
        <f t="shared" si="288"/>
        <v>67.7</v>
      </c>
      <c r="R160" s="120"/>
      <c r="S160" s="159" t="str">
        <f>VLOOKUP(B160,Объем!A:D,4,0)</f>
        <v>18,58</v>
      </c>
      <c r="T160" s="159">
        <f>VLOOKUP(B160,Объем!A:E,5,0)</f>
        <v>20.901</v>
      </c>
      <c r="U160" s="11">
        <f t="shared" si="289"/>
        <v>2.3210000000000015</v>
      </c>
      <c r="V160" s="95">
        <f t="shared" si="358"/>
        <v>0.75129608567034067</v>
      </c>
      <c r="W160" s="95">
        <f t="shared" si="359"/>
        <v>0.67651466102537106</v>
      </c>
      <c r="X160" s="95">
        <f t="shared" si="360"/>
        <v>0.53561154757497975</v>
      </c>
      <c r="Y160" s="95">
        <f t="shared" si="361"/>
        <v>0.35757770572931025</v>
      </c>
      <c r="Z160" s="12">
        <f t="shared" si="294"/>
        <v>0.4955979168145549</v>
      </c>
      <c r="AA160" s="12">
        <f t="shared" si="295"/>
        <v>0.41548794918220017</v>
      </c>
      <c r="AB160" s="12">
        <f t="shared" si="296"/>
        <v>0.17269040354697904</v>
      </c>
      <c r="AD160" s="12">
        <f t="shared" si="297"/>
        <v>1.2468940024848956</v>
      </c>
      <c r="AE160" s="12">
        <f t="shared" si="298"/>
        <v>1.0920026102075713</v>
      </c>
      <c r="AF160" s="12">
        <f t="shared" si="299"/>
        <v>0.70830195112195882</v>
      </c>
      <c r="AG160" s="12">
        <f t="shared" si="300"/>
        <v>0.35757770572931025</v>
      </c>
      <c r="AH160" s="30">
        <f t="shared" si="301"/>
        <v>3390.0803518359839</v>
      </c>
      <c r="AI160" s="30">
        <f t="shared" si="302"/>
        <v>2968.958536684549</v>
      </c>
      <c r="AJ160" s="30">
        <f t="shared" si="303"/>
        <v>1925.7455107494043</v>
      </c>
      <c r="AK160" s="30">
        <f t="shared" si="304"/>
        <v>972.18941789096334</v>
      </c>
      <c r="AM160" s="30">
        <f t="shared" si="305"/>
        <v>9256.9738171609024</v>
      </c>
      <c r="AN160" s="12">
        <f t="shared" si="306"/>
        <v>1.0837762695437341</v>
      </c>
      <c r="AO160">
        <f t="shared" si="307"/>
        <v>7472.4</v>
      </c>
      <c r="AX160" s="164" t="s">
        <v>316</v>
      </c>
      <c r="AY160" s="108">
        <v>7472.4</v>
      </c>
    </row>
    <row r="161" spans="1:57" x14ac:dyDescent="0.3">
      <c r="A161" s="37" t="s">
        <v>317</v>
      </c>
      <c r="B161" s="37" t="s">
        <v>71</v>
      </c>
      <c r="C161" s="2"/>
      <c r="D161" s="2"/>
      <c r="E161" s="1">
        <f>VLOOKUP(B161,Площадь!A:B,2,0)</f>
        <v>70.599999999999994</v>
      </c>
      <c r="F161">
        <f t="shared" si="284"/>
        <v>120</v>
      </c>
      <c r="G161" s="1">
        <v>31</v>
      </c>
      <c r="H161" s="1">
        <v>28</v>
      </c>
      <c r="I161" s="1">
        <v>31</v>
      </c>
      <c r="J161" s="1">
        <v>30</v>
      </c>
      <c r="L161" s="112"/>
      <c r="N161" s="16">
        <f t="shared" si="285"/>
        <v>70.599999999999994</v>
      </c>
      <c r="O161" s="16">
        <f t="shared" si="286"/>
        <v>70.599999999999994</v>
      </c>
      <c r="P161" s="16">
        <f t="shared" si="287"/>
        <v>70.599999999999994</v>
      </c>
      <c r="Q161" s="16">
        <f t="shared" si="288"/>
        <v>70.599999999999994</v>
      </c>
      <c r="R161" s="120"/>
      <c r="S161" s="159" t="str">
        <f>VLOOKUP(B161,Объем!A:D,4,0)</f>
        <v>нет</v>
      </c>
      <c r="T161" s="159" t="str">
        <f>VLOOKUP(B161,Объем!A:E,5,0)</f>
        <v>не работает</v>
      </c>
      <c r="U161" s="11" t="e">
        <f t="shared" si="289"/>
        <v>#VALUE!</v>
      </c>
      <c r="V161" s="95">
        <f>$V$631*$E161*G161</f>
        <v>0.70867712185039888</v>
      </c>
      <c r="W161" s="95">
        <f t="shared" ref="W161" si="362">$V$631*$E161*H161</f>
        <v>0.64009546489713454</v>
      </c>
      <c r="X161" s="95">
        <f t="shared" ref="X161" si="363">$V$631*$E161*I161</f>
        <v>0.70867712185039888</v>
      </c>
      <c r="Y161" s="95">
        <f t="shared" ref="Y161" si="364">$V$631*$E161*J161</f>
        <v>0.68581656953264414</v>
      </c>
      <c r="Z161" s="12">
        <f t="shared" si="294"/>
        <v>0.5168273696766259</v>
      </c>
      <c r="AA161" s="12">
        <f t="shared" si="295"/>
        <v>0.4332858081575085</v>
      </c>
      <c r="AB161" s="12">
        <f t="shared" si="296"/>
        <v>0.18008777681560884</v>
      </c>
      <c r="AD161" s="12">
        <f t="shared" si="297"/>
        <v>1.2255044915270248</v>
      </c>
      <c r="AE161" s="12">
        <f t="shared" si="298"/>
        <v>1.073381273054643</v>
      </c>
      <c r="AF161" s="12">
        <f t="shared" si="299"/>
        <v>0.88876489866600772</v>
      </c>
      <c r="AG161" s="12">
        <f t="shared" si="300"/>
        <v>0.68581656953264414</v>
      </c>
      <c r="AH161" s="30">
        <f t="shared" si="301"/>
        <v>3331.9261216535056</v>
      </c>
      <c r="AI161" s="30">
        <f t="shared" si="302"/>
        <v>2918.330472806425</v>
      </c>
      <c r="AJ161" s="30">
        <f t="shared" si="303"/>
        <v>2416.3917817911151</v>
      </c>
      <c r="AK161" s="30">
        <f t="shared" si="304"/>
        <v>1864.6118055767436</v>
      </c>
      <c r="AM161" s="30">
        <f t="shared" si="305"/>
        <v>10531.260181827789</v>
      </c>
      <c r="AN161" s="12">
        <f t="shared" si="306"/>
        <v>1.1302009546497431</v>
      </c>
      <c r="AO161">
        <f t="shared" si="307"/>
        <v>7347.32</v>
      </c>
      <c r="AX161" s="164" t="s">
        <v>317</v>
      </c>
      <c r="AY161" s="108">
        <v>7347.32</v>
      </c>
    </row>
    <row r="162" spans="1:57" x14ac:dyDescent="0.3">
      <c r="A162" s="37" t="s">
        <v>318</v>
      </c>
      <c r="B162" s="37" t="s">
        <v>811</v>
      </c>
      <c r="C162" s="2"/>
      <c r="D162" s="2"/>
      <c r="E162" s="1">
        <f>VLOOKUP(B162,Площадь!A:B,2,0)</f>
        <v>30.5</v>
      </c>
      <c r="F162">
        <f t="shared" si="284"/>
        <v>120</v>
      </c>
      <c r="G162" s="1">
        <v>31</v>
      </c>
      <c r="H162" s="1">
        <v>28</v>
      </c>
      <c r="I162" s="1">
        <v>31</v>
      </c>
      <c r="J162" s="1">
        <v>30</v>
      </c>
      <c r="L162" s="112"/>
      <c r="N162" s="16">
        <f t="shared" si="285"/>
        <v>30.5</v>
      </c>
      <c r="O162" s="16">
        <f t="shared" si="286"/>
        <v>30.5</v>
      </c>
      <c r="P162" s="16">
        <f t="shared" si="287"/>
        <v>30.5</v>
      </c>
      <c r="Q162" s="16">
        <f t="shared" si="288"/>
        <v>30.5</v>
      </c>
      <c r="R162" s="120"/>
      <c r="S162" s="159" t="str">
        <f>VLOOKUP(B162,Объем!A:D,4,0)</f>
        <v>13,833</v>
      </c>
      <c r="T162" s="159">
        <f>VLOOKUP(B162,Объем!A:E,5,0)</f>
        <v>15.257</v>
      </c>
      <c r="U162" s="11">
        <f t="shared" si="289"/>
        <v>1.4239999999999995</v>
      </c>
      <c r="V162" s="95">
        <f t="shared" ref="V162:V165" si="365">$U162*V$627/G$1*G162</f>
        <v>0.46094167427598626</v>
      </c>
      <c r="W162" s="95">
        <f t="shared" ref="W162:W165" si="366">$U162*W$627/H$1*H162</f>
        <v>0.41506112766054604</v>
      </c>
      <c r="X162" s="95">
        <f t="shared" ref="X162:X165" si="367">$U162*X$627/I$1*I162</f>
        <v>0.32861303048115914</v>
      </c>
      <c r="Y162" s="95">
        <f t="shared" ref="Y162:Y165" si="368">$U162*Y$627/J$1*J162</f>
        <v>0.21938416758230816</v>
      </c>
      <c r="Z162" s="12">
        <f t="shared" si="294"/>
        <v>0.22327528010109193</v>
      </c>
      <c r="AA162" s="12">
        <f t="shared" si="295"/>
        <v>0.18718437887824377</v>
      </c>
      <c r="AB162" s="12">
        <f t="shared" si="296"/>
        <v>7.7799960239037819E-2</v>
      </c>
      <c r="AD162" s="12">
        <f t="shared" si="297"/>
        <v>0.68421695437707819</v>
      </c>
      <c r="AE162" s="12">
        <f t="shared" si="298"/>
        <v>0.60224550653878983</v>
      </c>
      <c r="AF162" s="12">
        <f t="shared" si="299"/>
        <v>0.40641299072019699</v>
      </c>
      <c r="AG162" s="12">
        <f t="shared" si="300"/>
        <v>0.21938416758230816</v>
      </c>
      <c r="AH162" s="30">
        <f t="shared" si="301"/>
        <v>1860.2627398994878</v>
      </c>
      <c r="AI162" s="30">
        <f t="shared" si="302"/>
        <v>1637.3971280877927</v>
      </c>
      <c r="AJ162" s="30">
        <f t="shared" si="303"/>
        <v>1104.963767429886</v>
      </c>
      <c r="AK162" s="30">
        <f t="shared" si="304"/>
        <v>596.46606250613115</v>
      </c>
      <c r="AM162" s="30">
        <f t="shared" si="305"/>
        <v>5199.0896979232984</v>
      </c>
      <c r="AN162" s="12">
        <f t="shared" si="306"/>
        <v>0.48825961921837346</v>
      </c>
      <c r="AO162">
        <f t="shared" si="307"/>
        <v>3829.2</v>
      </c>
      <c r="AQ162" s="75"/>
      <c r="AR162" s="75"/>
      <c r="AS162" s="75"/>
      <c r="AT162" s="75"/>
      <c r="AU162" s="75"/>
      <c r="AV162" s="75"/>
      <c r="AW162" s="75"/>
      <c r="AX162" s="164" t="s">
        <v>318</v>
      </c>
      <c r="AY162" s="108">
        <v>3829.2</v>
      </c>
      <c r="AZ162" s="75"/>
      <c r="BA162" s="75"/>
      <c r="BB162" s="75"/>
      <c r="BC162" s="75"/>
      <c r="BD162" s="75"/>
      <c r="BE162" s="75"/>
    </row>
    <row r="163" spans="1:57" x14ac:dyDescent="0.3">
      <c r="A163" s="37" t="s">
        <v>319</v>
      </c>
      <c r="B163" s="37" t="s">
        <v>812</v>
      </c>
      <c r="C163" s="2"/>
      <c r="D163" s="2"/>
      <c r="E163" s="1">
        <f>VLOOKUP(B163,Площадь!A:B,2,0)</f>
        <v>33.799999999999997</v>
      </c>
      <c r="F163">
        <f t="shared" si="284"/>
        <v>120</v>
      </c>
      <c r="G163" s="1">
        <v>31</v>
      </c>
      <c r="H163" s="1">
        <v>28</v>
      </c>
      <c r="I163" s="1">
        <v>31</v>
      </c>
      <c r="J163" s="1">
        <v>30</v>
      </c>
      <c r="L163" s="112"/>
      <c r="N163" s="16">
        <f t="shared" si="285"/>
        <v>33.799999999999997</v>
      </c>
      <c r="O163" s="16">
        <f t="shared" si="286"/>
        <v>33.799999999999997</v>
      </c>
      <c r="P163" s="16">
        <f t="shared" si="287"/>
        <v>33.799999999999997</v>
      </c>
      <c r="Q163" s="16">
        <f t="shared" si="288"/>
        <v>33.799999999999997</v>
      </c>
      <c r="R163" s="120"/>
      <c r="S163" s="159" t="str">
        <f>VLOOKUP(B163,Объем!A:D,4,0)</f>
        <v>14,917</v>
      </c>
      <c r="T163" s="159">
        <f>VLOOKUP(B163,Объем!A:E,5,0)</f>
        <v>16.623000000000001</v>
      </c>
      <c r="U163" s="11">
        <f t="shared" si="289"/>
        <v>1.7060000000000013</v>
      </c>
      <c r="V163" s="95">
        <f t="shared" si="365"/>
        <v>0.5522236631424392</v>
      </c>
      <c r="W163" s="95">
        <f t="shared" si="366"/>
        <v>0.49725722176186266</v>
      </c>
      <c r="X163" s="95">
        <f t="shared" si="367"/>
        <v>0.39368948736015319</v>
      </c>
      <c r="Y163" s="95">
        <f t="shared" si="368"/>
        <v>0.26282962773554647</v>
      </c>
      <c r="Z163" s="12">
        <f t="shared" si="294"/>
        <v>0.24743293335793137</v>
      </c>
      <c r="AA163" s="12">
        <f t="shared" si="295"/>
        <v>0.20743711495359474</v>
      </c>
      <c r="AB163" s="12">
        <f t="shared" si="296"/>
        <v>8.6217660855064854E-2</v>
      </c>
      <c r="AD163" s="12">
        <f t="shared" si="297"/>
        <v>0.79965659650037058</v>
      </c>
      <c r="AE163" s="12">
        <f t="shared" si="298"/>
        <v>0.70469433671545745</v>
      </c>
      <c r="AF163" s="12">
        <f t="shared" si="299"/>
        <v>0.47990714821521807</v>
      </c>
      <c r="AG163" s="12">
        <f t="shared" si="300"/>
        <v>0.26282962773554647</v>
      </c>
      <c r="AH163" s="30">
        <f t="shared" si="301"/>
        <v>2174.1223476971377</v>
      </c>
      <c r="AI163" s="30">
        <f t="shared" si="302"/>
        <v>1915.9370565487202</v>
      </c>
      <c r="AJ163" s="30">
        <f t="shared" si="303"/>
        <v>1304.7811527104993</v>
      </c>
      <c r="AK163" s="30">
        <f t="shared" si="304"/>
        <v>714.58644847995845</v>
      </c>
      <c r="AM163" s="30">
        <f t="shared" si="305"/>
        <v>6109.427005436316</v>
      </c>
      <c r="AN163" s="12">
        <f t="shared" si="306"/>
        <v>0.54108770916659099</v>
      </c>
      <c r="AO163">
        <f t="shared" si="307"/>
        <v>4277.24</v>
      </c>
      <c r="AX163" s="164" t="s">
        <v>319</v>
      </c>
      <c r="AY163" s="108">
        <v>4277.24</v>
      </c>
    </row>
    <row r="164" spans="1:57" x14ac:dyDescent="0.3">
      <c r="A164" s="37" t="s">
        <v>320</v>
      </c>
      <c r="B164" s="37" t="s">
        <v>813</v>
      </c>
      <c r="C164" s="2"/>
      <c r="D164" s="2"/>
      <c r="E164" s="1">
        <f>VLOOKUP(B164,Площадь!A:B,2,0)</f>
        <v>33.799999999999997</v>
      </c>
      <c r="F164">
        <f t="shared" si="284"/>
        <v>120</v>
      </c>
      <c r="G164" s="1">
        <v>31</v>
      </c>
      <c r="H164" s="1">
        <v>28</v>
      </c>
      <c r="I164" s="1">
        <v>31</v>
      </c>
      <c r="J164" s="1">
        <v>30</v>
      </c>
      <c r="L164" s="112"/>
      <c r="N164" s="16">
        <f t="shared" si="285"/>
        <v>33.799999999999997</v>
      </c>
      <c r="O164" s="16">
        <f t="shared" si="286"/>
        <v>33.799999999999997</v>
      </c>
      <c r="P164" s="16">
        <f t="shared" si="287"/>
        <v>33.799999999999997</v>
      </c>
      <c r="Q164" s="16">
        <f t="shared" si="288"/>
        <v>33.799999999999997</v>
      </c>
      <c r="R164" s="120"/>
      <c r="S164" s="159">
        <f>VLOOKUP(B164,Объем!A:D,4,0)</f>
        <v>14.6</v>
      </c>
      <c r="T164" s="159">
        <f>VLOOKUP(B164,Объем!A:E,5,0)</f>
        <v>14.6</v>
      </c>
      <c r="U164" s="11">
        <f t="shared" si="289"/>
        <v>0</v>
      </c>
      <c r="V164" s="95">
        <f t="shared" si="365"/>
        <v>0</v>
      </c>
      <c r="W164" s="95">
        <f t="shared" si="366"/>
        <v>0</v>
      </c>
      <c r="X164" s="95">
        <f t="shared" si="367"/>
        <v>0</v>
      </c>
      <c r="Y164" s="95">
        <f t="shared" si="368"/>
        <v>0</v>
      </c>
      <c r="Z164" s="12">
        <f t="shared" si="294"/>
        <v>0.24743293335793137</v>
      </c>
      <c r="AA164" s="12">
        <f t="shared" si="295"/>
        <v>0.20743711495359474</v>
      </c>
      <c r="AB164" s="12">
        <f t="shared" si="296"/>
        <v>8.6217660855064854E-2</v>
      </c>
      <c r="AD164" s="12">
        <f t="shared" si="297"/>
        <v>0.24743293335793137</v>
      </c>
      <c r="AE164" s="12">
        <f t="shared" si="298"/>
        <v>0.20743711495359474</v>
      </c>
      <c r="AF164" s="12">
        <f t="shared" si="299"/>
        <v>8.6217660855064854E-2</v>
      </c>
      <c r="AG164" s="12">
        <f t="shared" si="300"/>
        <v>0</v>
      </c>
      <c r="AH164" s="30">
        <f t="shared" si="301"/>
        <v>672.72560787221107</v>
      </c>
      <c r="AI164" s="30">
        <f t="shared" si="302"/>
        <v>563.98417687813253</v>
      </c>
      <c r="AJ164" s="30">
        <f t="shared" si="303"/>
        <v>234.41030068596743</v>
      </c>
      <c r="AK164" s="30">
        <f t="shared" si="304"/>
        <v>0</v>
      </c>
      <c r="AM164" s="30">
        <f t="shared" si="305"/>
        <v>1471.1200854363112</v>
      </c>
      <c r="AN164" s="12">
        <f t="shared" si="306"/>
        <v>0.54108770916659099</v>
      </c>
      <c r="AO164">
        <f t="shared" si="307"/>
        <v>5269.08</v>
      </c>
      <c r="AX164" s="164" t="s">
        <v>320</v>
      </c>
      <c r="AY164" s="108">
        <v>5269.08</v>
      </c>
    </row>
    <row r="165" spans="1:57" x14ac:dyDescent="0.3">
      <c r="A165" s="37" t="s">
        <v>321</v>
      </c>
      <c r="B165" s="37" t="s">
        <v>814</v>
      </c>
      <c r="C165" s="2"/>
      <c r="D165" s="2"/>
      <c r="E165" s="1">
        <f>VLOOKUP(B165,Площадь!A:B,2,0)</f>
        <v>34.200000000000003</v>
      </c>
      <c r="F165">
        <f t="shared" si="284"/>
        <v>120</v>
      </c>
      <c r="G165" s="1">
        <v>31</v>
      </c>
      <c r="H165" s="1">
        <v>28</v>
      </c>
      <c r="I165" s="1">
        <v>31</v>
      </c>
      <c r="J165" s="1">
        <v>30</v>
      </c>
      <c r="L165" s="112"/>
      <c r="N165" s="16">
        <f t="shared" si="285"/>
        <v>34.200000000000003</v>
      </c>
      <c r="O165" s="16">
        <f t="shared" si="286"/>
        <v>34.200000000000003</v>
      </c>
      <c r="P165" s="16">
        <f t="shared" si="287"/>
        <v>34.200000000000003</v>
      </c>
      <c r="Q165" s="16">
        <f t="shared" si="288"/>
        <v>34.200000000000003</v>
      </c>
      <c r="R165" s="120"/>
      <c r="S165" s="159" t="str">
        <f>VLOOKUP(B165,Объем!A:D,4,0)</f>
        <v>15,982</v>
      </c>
      <c r="T165" s="159">
        <f>VLOOKUP(B165,Объем!A:E,5,0)</f>
        <v>18.300999999999998</v>
      </c>
      <c r="U165" s="11">
        <f t="shared" si="289"/>
        <v>2.3189999999999991</v>
      </c>
      <c r="V165" s="95">
        <f t="shared" si="365"/>
        <v>0.75064869567837922</v>
      </c>
      <c r="W165" s="95">
        <f t="shared" si="366"/>
        <v>0.67593171000337515</v>
      </c>
      <c r="X165" s="95">
        <f t="shared" si="367"/>
        <v>0.53515001241980897</v>
      </c>
      <c r="Y165" s="95">
        <f t="shared" si="368"/>
        <v>0.35726958189843583</v>
      </c>
      <c r="Z165" s="12">
        <f t="shared" si="294"/>
        <v>0.25036113375269986</v>
      </c>
      <c r="AA165" s="12">
        <f t="shared" si="295"/>
        <v>0.20989199205363732</v>
      </c>
      <c r="AB165" s="12">
        <f t="shared" si="296"/>
        <v>8.7237988202462091E-2</v>
      </c>
      <c r="AD165" s="12">
        <f t="shared" si="297"/>
        <v>1.0010098294310792</v>
      </c>
      <c r="AE165" s="12">
        <f t="shared" si="298"/>
        <v>0.88582370205701244</v>
      </c>
      <c r="AF165" s="12">
        <f t="shared" si="299"/>
        <v>0.62238800062227106</v>
      </c>
      <c r="AG165" s="12">
        <f t="shared" si="300"/>
        <v>0.35726958189843583</v>
      </c>
      <c r="AH165" s="30">
        <f t="shared" si="301"/>
        <v>2721.565544453807</v>
      </c>
      <c r="AI165" s="30">
        <f t="shared" si="302"/>
        <v>2408.3951976266467</v>
      </c>
      <c r="AJ165" s="30">
        <f t="shared" si="303"/>
        <v>1692.1609438518431</v>
      </c>
      <c r="AK165" s="30">
        <f t="shared" si="304"/>
        <v>971.35168465710535</v>
      </c>
      <c r="AM165" s="30">
        <f t="shared" si="305"/>
        <v>7793.4733705894014</v>
      </c>
      <c r="AN165" s="12">
        <f t="shared" si="306"/>
        <v>0.54749111400879924</v>
      </c>
      <c r="AO165">
        <f t="shared" si="307"/>
        <v>3586.68</v>
      </c>
      <c r="AX165" s="164" t="s">
        <v>321</v>
      </c>
      <c r="AY165" s="108">
        <v>3586.68</v>
      </c>
    </row>
    <row r="166" spans="1:57" x14ac:dyDescent="0.3">
      <c r="A166" s="37" t="s">
        <v>1310</v>
      </c>
      <c r="B166" s="37" t="s">
        <v>815</v>
      </c>
      <c r="C166" s="2"/>
      <c r="D166" s="2"/>
      <c r="E166" s="1">
        <f>VLOOKUP(B166,Площадь!A:B,2,0)</f>
        <v>34.1</v>
      </c>
      <c r="F166">
        <f t="shared" si="284"/>
        <v>120</v>
      </c>
      <c r="G166" s="1">
        <v>31</v>
      </c>
      <c r="H166" s="1">
        <v>28</v>
      </c>
      <c r="I166" s="1">
        <v>31</v>
      </c>
      <c r="J166" s="1">
        <v>30</v>
      </c>
      <c r="L166" s="112"/>
      <c r="N166" s="16">
        <f t="shared" si="285"/>
        <v>34.1</v>
      </c>
      <c r="O166" s="16">
        <f t="shared" si="286"/>
        <v>34.1</v>
      </c>
      <c r="P166" s="16">
        <f t="shared" si="287"/>
        <v>34.1</v>
      </c>
      <c r="Q166" s="16">
        <f t="shared" si="288"/>
        <v>34.1</v>
      </c>
      <c r="R166" s="120"/>
      <c r="S166" s="159" t="str">
        <f>VLOOKUP(B166,Объем!A:D,4,0)</f>
        <v>10,519</v>
      </c>
      <c r="T166" s="159" t="str">
        <f>VLOOKUP(B166,Объем!A:E,5,0)</f>
        <v>не работает</v>
      </c>
      <c r="U166" s="11" t="e">
        <f t="shared" si="289"/>
        <v>#VALUE!</v>
      </c>
      <c r="V166" s="95">
        <f t="shared" ref="V166:V168" si="369">$V$631*$E166*G166</f>
        <v>0.34229305743765731</v>
      </c>
      <c r="W166" s="95">
        <f t="shared" ref="W166:W168" si="370">$V$631*$E166*H166</f>
        <v>0.3091679228469163</v>
      </c>
      <c r="X166" s="95">
        <f t="shared" ref="X166:X168" si="371">$V$631*$E166*I166</f>
        <v>0.34229305743765731</v>
      </c>
      <c r="Y166" s="95">
        <f t="shared" ref="Y166:Y168" si="372">$V$631*$E166*J166</f>
        <v>0.33125134590741029</v>
      </c>
      <c r="Z166" s="12">
        <f t="shared" si="294"/>
        <v>0.24962908365400771</v>
      </c>
      <c r="AA166" s="12">
        <f t="shared" si="295"/>
        <v>0.20927827277862665</v>
      </c>
      <c r="AB166" s="12">
        <f t="shared" si="296"/>
        <v>8.6982906365612775E-2</v>
      </c>
      <c r="AD166" s="12">
        <f t="shared" si="297"/>
        <v>0.59192214109166508</v>
      </c>
      <c r="AE166" s="12">
        <f t="shared" si="298"/>
        <v>0.51844619562554295</v>
      </c>
      <c r="AF166" s="12">
        <f t="shared" si="299"/>
        <v>0.4292759638032701</v>
      </c>
      <c r="AG166" s="12">
        <f t="shared" si="300"/>
        <v>0.33125134590741029</v>
      </c>
      <c r="AH166" s="30">
        <f t="shared" si="301"/>
        <v>1609.3297556428408</v>
      </c>
      <c r="AI166" s="30">
        <f t="shared" si="302"/>
        <v>1409.5618855906387</v>
      </c>
      <c r="AJ166" s="30">
        <f t="shared" si="303"/>
        <v>1167.124075907607</v>
      </c>
      <c r="AK166" s="30">
        <f t="shared" si="304"/>
        <v>900.61278427998525</v>
      </c>
      <c r="AM166" s="30">
        <f t="shared" si="305"/>
        <v>5086.6285014210716</v>
      </c>
      <c r="AN166" s="12">
        <f t="shared" si="306"/>
        <v>0.54589026279824715</v>
      </c>
      <c r="AO166">
        <f t="shared" si="307"/>
        <v>3834.64</v>
      </c>
      <c r="AX166" s="164" t="s">
        <v>1310</v>
      </c>
      <c r="AY166" s="108">
        <v>3834.64</v>
      </c>
    </row>
    <row r="167" spans="1:57" x14ac:dyDescent="0.3">
      <c r="A167" s="37" t="s">
        <v>322</v>
      </c>
      <c r="B167" s="37" t="s">
        <v>816</v>
      </c>
      <c r="C167" s="2"/>
      <c r="D167" s="2"/>
      <c r="E167" s="1">
        <f>VLOOKUP(B167,Площадь!A:B,2,0)</f>
        <v>28.6</v>
      </c>
      <c r="F167">
        <f t="shared" si="284"/>
        <v>120</v>
      </c>
      <c r="G167" s="1">
        <v>31</v>
      </c>
      <c r="H167" s="1">
        <v>28</v>
      </c>
      <c r="I167" s="1">
        <v>31</v>
      </c>
      <c r="J167" s="1">
        <v>30</v>
      </c>
      <c r="L167" s="112"/>
      <c r="N167" s="16">
        <f t="shared" si="285"/>
        <v>28.6</v>
      </c>
      <c r="O167" s="16">
        <f t="shared" si="286"/>
        <v>28.6</v>
      </c>
      <c r="P167" s="16">
        <f t="shared" si="287"/>
        <v>28.6</v>
      </c>
      <c r="Q167" s="16">
        <f t="shared" si="288"/>
        <v>28.6</v>
      </c>
      <c r="R167" s="120"/>
      <c r="S167" s="159">
        <f>VLOOKUP(B167,Объем!A:D,4,0)</f>
        <v>12.301566977967616</v>
      </c>
      <c r="T167" s="159" t="str">
        <f>VLOOKUP(B167,Объем!A:E,5,0)</f>
        <v>не работает</v>
      </c>
      <c r="U167" s="11" t="e">
        <f t="shared" si="289"/>
        <v>#VALUE!</v>
      </c>
      <c r="V167" s="95">
        <f t="shared" si="369"/>
        <v>0.28708449978642225</v>
      </c>
      <c r="W167" s="95">
        <f t="shared" si="370"/>
        <v>0.25930212883934911</v>
      </c>
      <c r="X167" s="95">
        <f t="shared" si="371"/>
        <v>0.28708449978642225</v>
      </c>
      <c r="Y167" s="95">
        <f t="shared" si="372"/>
        <v>0.27782370947073121</v>
      </c>
      <c r="Z167" s="12">
        <f t="shared" si="294"/>
        <v>0.20936632822594195</v>
      </c>
      <c r="AA167" s="12">
        <f t="shared" si="295"/>
        <v>0.17552371265304173</v>
      </c>
      <c r="AB167" s="12">
        <f t="shared" si="296"/>
        <v>7.2953405338901045E-2</v>
      </c>
      <c r="AD167" s="12">
        <f t="shared" si="297"/>
        <v>0.49645082801236418</v>
      </c>
      <c r="AE167" s="12">
        <f t="shared" si="298"/>
        <v>0.43482584149239084</v>
      </c>
      <c r="AF167" s="12">
        <f t="shared" si="299"/>
        <v>0.3600379051253233</v>
      </c>
      <c r="AG167" s="12">
        <f t="shared" si="300"/>
        <v>0.27782370947073121</v>
      </c>
      <c r="AH167" s="30">
        <f t="shared" si="301"/>
        <v>1349.7604402165759</v>
      </c>
      <c r="AI167" s="30">
        <f t="shared" si="302"/>
        <v>1182.2131943663421</v>
      </c>
      <c r="AJ167" s="30">
        <f t="shared" si="303"/>
        <v>978.8782572128315</v>
      </c>
      <c r="AK167" s="30">
        <f t="shared" si="304"/>
        <v>755.35265778321343</v>
      </c>
      <c r="AM167" s="30">
        <f t="shared" si="305"/>
        <v>4266.2045495789625</v>
      </c>
      <c r="AN167" s="12">
        <f t="shared" si="306"/>
        <v>0.45784344621788475</v>
      </c>
      <c r="AO167">
        <f t="shared" si="307"/>
        <v>3096.2</v>
      </c>
      <c r="AX167" s="164" t="s">
        <v>322</v>
      </c>
      <c r="AY167" s="108">
        <v>3096.2</v>
      </c>
    </row>
    <row r="168" spans="1:57" x14ac:dyDescent="0.3">
      <c r="A168" s="37" t="s">
        <v>1200</v>
      </c>
      <c r="B168" s="37" t="s">
        <v>817</v>
      </c>
      <c r="C168" s="2"/>
      <c r="D168" s="2"/>
      <c r="E168" s="1">
        <f>VLOOKUP(B168,Площадь!A:B,2,0)</f>
        <v>52.4</v>
      </c>
      <c r="F168">
        <f t="shared" si="284"/>
        <v>120</v>
      </c>
      <c r="G168" s="1">
        <v>31</v>
      </c>
      <c r="H168" s="1">
        <v>28</v>
      </c>
      <c r="I168" s="1">
        <v>31</v>
      </c>
      <c r="J168" s="1">
        <v>30</v>
      </c>
      <c r="L168" s="112"/>
      <c r="N168" s="16">
        <f t="shared" si="285"/>
        <v>52.4</v>
      </c>
      <c r="O168" s="16">
        <f t="shared" si="286"/>
        <v>52.4</v>
      </c>
      <c r="P168" s="16">
        <f t="shared" si="287"/>
        <v>52.4</v>
      </c>
      <c r="Q168" s="16">
        <f t="shared" si="288"/>
        <v>52.4</v>
      </c>
      <c r="R168" s="120"/>
      <c r="S168" s="159" t="str">
        <f>VLOOKUP(B168,Объем!A:D,4,0)</f>
        <v>нет</v>
      </c>
      <c r="T168" s="159">
        <f>VLOOKUP(B168,Объем!A:E,5,0)</f>
        <v>2.6265000000000001</v>
      </c>
      <c r="U168" s="11" t="e">
        <f t="shared" si="289"/>
        <v>#VALUE!</v>
      </c>
      <c r="V168" s="95">
        <f t="shared" si="369"/>
        <v>0.52598698562267576</v>
      </c>
      <c r="W168" s="95">
        <f t="shared" si="370"/>
        <v>0.47508501927209423</v>
      </c>
      <c r="X168" s="95">
        <f t="shared" si="371"/>
        <v>0.52598698562267576</v>
      </c>
      <c r="Y168" s="95">
        <f t="shared" si="372"/>
        <v>0.50901966350581518</v>
      </c>
      <c r="Z168" s="12">
        <f t="shared" si="294"/>
        <v>0.38359425171466288</v>
      </c>
      <c r="AA168" s="12">
        <f t="shared" si="295"/>
        <v>0.32158890010557289</v>
      </c>
      <c r="AB168" s="12">
        <f t="shared" si="296"/>
        <v>0.13366288250903546</v>
      </c>
      <c r="AD168" s="12">
        <f t="shared" si="297"/>
        <v>0.90958123733733864</v>
      </c>
      <c r="AE168" s="12">
        <f t="shared" si="298"/>
        <v>0.79667391937766707</v>
      </c>
      <c r="AF168" s="12">
        <f t="shared" si="299"/>
        <v>0.65964986813171123</v>
      </c>
      <c r="AG168" s="12">
        <f t="shared" si="300"/>
        <v>0.50901966350581518</v>
      </c>
      <c r="AH168" s="30">
        <f t="shared" si="301"/>
        <v>2472.9876596975032</v>
      </c>
      <c r="AI168" s="30">
        <f t="shared" si="302"/>
        <v>2166.012985482389</v>
      </c>
      <c r="AJ168" s="30">
        <f t="shared" si="303"/>
        <v>1793.4692544738591</v>
      </c>
      <c r="AK168" s="30">
        <f t="shared" si="304"/>
        <v>1383.9328415328805</v>
      </c>
      <c r="AM168" s="30">
        <f t="shared" si="305"/>
        <v>7816.4027411866318</v>
      </c>
      <c r="AN168" s="12">
        <f t="shared" si="306"/>
        <v>0.8388460343292713</v>
      </c>
      <c r="AO168">
        <f t="shared" si="307"/>
        <v>10360.879999999999</v>
      </c>
      <c r="AX168" s="164" t="s">
        <v>1200</v>
      </c>
      <c r="AY168" s="108">
        <v>10360.879999999999</v>
      </c>
    </row>
    <row r="169" spans="1:57" x14ac:dyDescent="0.3">
      <c r="A169" s="37" t="s">
        <v>323</v>
      </c>
      <c r="B169" s="37" t="s">
        <v>818</v>
      </c>
      <c r="C169" s="2"/>
      <c r="D169" s="2"/>
      <c r="E169" s="1">
        <f>VLOOKUP(B169,Площадь!A:B,2,0)</f>
        <v>70.599999999999994</v>
      </c>
      <c r="F169">
        <f t="shared" si="284"/>
        <v>120</v>
      </c>
      <c r="G169" s="1">
        <v>31</v>
      </c>
      <c r="H169" s="1">
        <v>28</v>
      </c>
      <c r="I169" s="1">
        <v>31</v>
      </c>
      <c r="J169" s="1">
        <v>30</v>
      </c>
      <c r="L169" s="112"/>
      <c r="N169" s="16">
        <f t="shared" si="285"/>
        <v>70.599999999999994</v>
      </c>
      <c r="O169" s="16">
        <f t="shared" si="286"/>
        <v>70.599999999999994</v>
      </c>
      <c r="P169" s="16">
        <f t="shared" si="287"/>
        <v>70.599999999999994</v>
      </c>
      <c r="Q169" s="16">
        <f t="shared" si="288"/>
        <v>70.599999999999994</v>
      </c>
      <c r="R169" s="120"/>
      <c r="S169" s="159" t="str">
        <f>VLOOKUP(B169,Объем!A:D,4,0)</f>
        <v>23,020</v>
      </c>
      <c r="T169" s="159">
        <f>VLOOKUP(B169,Объем!A:E,5,0)</f>
        <v>26.860600000000002</v>
      </c>
      <c r="U169" s="11">
        <f t="shared" si="289"/>
        <v>3.840600000000002</v>
      </c>
      <c r="V169" s="95">
        <f>$U169*V$627/G$1*G169</f>
        <v>1.2431830015620466</v>
      </c>
      <c r="W169" s="95">
        <f t="shared" ref="W169" si="373">$U169*W$627/H$1*H169</f>
        <v>1.1194408475372855</v>
      </c>
      <c r="X169" s="95">
        <f t="shared" ref="X169" si="374">$U169*X$627/I$1*I169</f>
        <v>0.88628595847327318</v>
      </c>
      <c r="Y169" s="95">
        <f t="shared" ref="Y169" si="375">$U169*Y$627/J$1*J169</f>
        <v>0.59169019242739718</v>
      </c>
      <c r="Z169" s="12">
        <f t="shared" si="294"/>
        <v>0.5168273696766259</v>
      </c>
      <c r="AA169" s="12">
        <f t="shared" si="295"/>
        <v>0.4332858081575085</v>
      </c>
      <c r="AB169" s="12">
        <f t="shared" si="296"/>
        <v>0.18008777681560884</v>
      </c>
      <c r="AD169" s="12">
        <f t="shared" si="297"/>
        <v>1.7600103712386725</v>
      </c>
      <c r="AE169" s="12">
        <f t="shared" si="298"/>
        <v>1.5527266556947938</v>
      </c>
      <c r="AF169" s="12">
        <f t="shared" si="299"/>
        <v>1.066373735288882</v>
      </c>
      <c r="AG169" s="12">
        <f t="shared" si="300"/>
        <v>0.59169019242739718</v>
      </c>
      <c r="AH169" s="30">
        <f t="shared" si="301"/>
        <v>4785.1513975311282</v>
      </c>
      <c r="AI169" s="30">
        <f t="shared" si="302"/>
        <v>4221.5842860361199</v>
      </c>
      <c r="AJ169" s="30">
        <f t="shared" si="303"/>
        <v>2899.2782389781182</v>
      </c>
      <c r="AK169" s="30">
        <f t="shared" si="304"/>
        <v>1608.699128975456</v>
      </c>
      <c r="AM169" s="30">
        <f t="shared" si="305"/>
        <v>13514.713051520823</v>
      </c>
      <c r="AN169" s="12">
        <f t="shared" si="306"/>
        <v>1.1302009546497431</v>
      </c>
      <c r="AO169">
        <f t="shared" si="307"/>
        <v>5181</v>
      </c>
      <c r="AX169" s="164" t="s">
        <v>323</v>
      </c>
      <c r="AY169" s="108">
        <v>5181</v>
      </c>
    </row>
    <row r="170" spans="1:57" x14ac:dyDescent="0.3">
      <c r="A170" s="37" t="s">
        <v>324</v>
      </c>
      <c r="B170" s="37" t="s">
        <v>819</v>
      </c>
      <c r="C170" s="2"/>
      <c r="D170" s="2"/>
      <c r="E170" s="1">
        <f>VLOOKUP(B170,Площадь!A:B,2,0)</f>
        <v>50.8</v>
      </c>
      <c r="F170">
        <f t="shared" si="284"/>
        <v>120</v>
      </c>
      <c r="G170" s="1">
        <v>31</v>
      </c>
      <c r="H170" s="1">
        <v>28</v>
      </c>
      <c r="I170" s="1">
        <v>31</v>
      </c>
      <c r="J170" s="1">
        <v>30</v>
      </c>
      <c r="L170" s="112"/>
      <c r="N170" s="16">
        <f t="shared" si="285"/>
        <v>50.8</v>
      </c>
      <c r="O170" s="16">
        <f t="shared" si="286"/>
        <v>50.8</v>
      </c>
      <c r="P170" s="16">
        <f t="shared" si="287"/>
        <v>50.8</v>
      </c>
      <c r="Q170" s="16">
        <f t="shared" si="288"/>
        <v>50.8</v>
      </c>
      <c r="R170" s="120"/>
      <c r="S170" s="159" t="str">
        <f>VLOOKUP(B170,Объем!A:D,4,0)</f>
        <v>22,002</v>
      </c>
      <c r="T170" s="159" t="str">
        <f>VLOOKUP(B170,Объем!A:E,5,0)</f>
        <v>не работает</v>
      </c>
      <c r="U170" s="11" t="e">
        <f t="shared" si="289"/>
        <v>#VALUE!</v>
      </c>
      <c r="V170" s="95">
        <f>$V$631*$E170*G170</f>
        <v>0.50992631430595281</v>
      </c>
      <c r="W170" s="95">
        <f t="shared" ref="W170" si="376">$V$631*$E170*H170</f>
        <v>0.46057860646989285</v>
      </c>
      <c r="X170" s="95">
        <f t="shared" ref="X170" si="377">$V$631*$E170*I170</f>
        <v>0.50992631430595281</v>
      </c>
      <c r="Y170" s="95">
        <f t="shared" ref="Y170" si="378">$V$631*$E170*J170</f>
        <v>0.49347707836059951</v>
      </c>
      <c r="Z170" s="12">
        <f t="shared" si="294"/>
        <v>0.37188145013558915</v>
      </c>
      <c r="AA170" s="12">
        <f t="shared" si="295"/>
        <v>0.31176939170540274</v>
      </c>
      <c r="AB170" s="12">
        <f t="shared" si="296"/>
        <v>0.1295815731194466</v>
      </c>
      <c r="AD170" s="12">
        <f t="shared" si="297"/>
        <v>0.88180776444154196</v>
      </c>
      <c r="AE170" s="12">
        <f t="shared" si="298"/>
        <v>0.77234799817529565</v>
      </c>
      <c r="AF170" s="12">
        <f t="shared" si="299"/>
        <v>0.63950788742539943</v>
      </c>
      <c r="AG170" s="12">
        <f t="shared" si="300"/>
        <v>0.49347707836059951</v>
      </c>
      <c r="AH170" s="30">
        <f t="shared" si="301"/>
        <v>2397.4765861189535</v>
      </c>
      <c r="AI170" s="30">
        <f t="shared" si="302"/>
        <v>2099.8751843989576</v>
      </c>
      <c r="AJ170" s="30">
        <f t="shared" si="303"/>
        <v>1738.7068344899246</v>
      </c>
      <c r="AK170" s="30">
        <f t="shared" si="304"/>
        <v>1341.6753501883652</v>
      </c>
      <c r="AM170" s="30">
        <f t="shared" si="305"/>
        <v>7577.7339551962004</v>
      </c>
      <c r="AN170" s="12">
        <f t="shared" si="306"/>
        <v>0.81323241496043852</v>
      </c>
      <c r="AO170">
        <f t="shared" si="307"/>
        <v>5078.76</v>
      </c>
      <c r="AX170" s="164" t="s">
        <v>324</v>
      </c>
      <c r="AY170" s="108">
        <v>5078.76</v>
      </c>
    </row>
    <row r="171" spans="1:57" x14ac:dyDescent="0.3">
      <c r="A171" s="37" t="s">
        <v>325</v>
      </c>
      <c r="B171" s="37" t="s">
        <v>820</v>
      </c>
      <c r="C171" s="2"/>
      <c r="D171" s="2"/>
      <c r="E171" s="1">
        <f>VLOOKUP(B171,Площадь!A:B,2,0)</f>
        <v>50</v>
      </c>
      <c r="F171">
        <f t="shared" si="284"/>
        <v>120</v>
      </c>
      <c r="G171" s="1">
        <v>31</v>
      </c>
      <c r="H171" s="1">
        <v>28</v>
      </c>
      <c r="I171" s="1">
        <v>31</v>
      </c>
      <c r="J171" s="1">
        <v>30</v>
      </c>
      <c r="L171" s="112"/>
      <c r="N171" s="16">
        <f t="shared" si="285"/>
        <v>50</v>
      </c>
      <c r="O171" s="16">
        <f t="shared" si="286"/>
        <v>50</v>
      </c>
      <c r="P171" s="16">
        <f t="shared" si="287"/>
        <v>50</v>
      </c>
      <c r="Q171" s="16">
        <f t="shared" si="288"/>
        <v>50</v>
      </c>
      <c r="R171" s="120"/>
      <c r="S171" s="159" t="str">
        <f>VLOOKUP(B171,Объем!A:D,4,0)</f>
        <v>19,709</v>
      </c>
      <c r="T171" s="159">
        <f>VLOOKUP(B171,Объем!A:E,5,0)</f>
        <v>21.806999999999999</v>
      </c>
      <c r="U171" s="11">
        <f t="shared" si="289"/>
        <v>2.097999999999999</v>
      </c>
      <c r="V171" s="95">
        <f>$U171*V$627/G$1*G171</f>
        <v>0.67911210156672686</v>
      </c>
      <c r="W171" s="95">
        <f t="shared" ref="W171" si="379">$U171*W$627/H$1*H171</f>
        <v>0.6115156220729111</v>
      </c>
      <c r="X171" s="95">
        <f t="shared" ref="X171" si="380">$U171*X$627/I$1*I171</f>
        <v>0.4841503777735055</v>
      </c>
      <c r="Y171" s="95">
        <f t="shared" ref="Y171" si="381">$U171*Y$627/J$1*J171</f>
        <v>0.32322189858685568</v>
      </c>
      <c r="Z171" s="12">
        <f t="shared" si="294"/>
        <v>0.36602504934605234</v>
      </c>
      <c r="AA171" s="12">
        <f t="shared" si="295"/>
        <v>0.3068596375053177</v>
      </c>
      <c r="AB171" s="12">
        <f t="shared" si="296"/>
        <v>0.12754091842465215</v>
      </c>
      <c r="AD171" s="12">
        <f t="shared" si="297"/>
        <v>1.0451371509127791</v>
      </c>
      <c r="AE171" s="12">
        <f t="shared" si="298"/>
        <v>0.91837525957822885</v>
      </c>
      <c r="AF171" s="12">
        <f t="shared" si="299"/>
        <v>0.61169129619815765</v>
      </c>
      <c r="AG171" s="12">
        <f t="shared" si="300"/>
        <v>0.32322189858685568</v>
      </c>
      <c r="AH171" s="30">
        <f t="shared" si="301"/>
        <v>2841.5397886446822</v>
      </c>
      <c r="AI171" s="30">
        <f t="shared" si="302"/>
        <v>2496.8970232464803</v>
      </c>
      <c r="AJ171" s="30">
        <f t="shared" si="303"/>
        <v>1663.0785299294751</v>
      </c>
      <c r="AK171" s="30">
        <f t="shared" si="304"/>
        <v>878.782162315915</v>
      </c>
      <c r="AM171" s="30">
        <f t="shared" si="305"/>
        <v>7880.2975041365526</v>
      </c>
      <c r="AN171" s="12">
        <f t="shared" si="306"/>
        <v>0.80042560527602213</v>
      </c>
      <c r="AO171">
        <f t="shared" si="307"/>
        <v>5697.56</v>
      </c>
      <c r="AX171" s="164" t="s">
        <v>325</v>
      </c>
      <c r="AY171" s="108">
        <v>5697.56</v>
      </c>
    </row>
    <row r="172" spans="1:57" x14ac:dyDescent="0.3">
      <c r="A172" s="37" t="s">
        <v>326</v>
      </c>
      <c r="B172" s="37" t="s">
        <v>72</v>
      </c>
      <c r="C172" s="2"/>
      <c r="D172" s="2"/>
      <c r="E172" s="1">
        <f>VLOOKUP(B172,Площадь!A:B,2,0)</f>
        <v>50.1</v>
      </c>
      <c r="F172">
        <f t="shared" si="284"/>
        <v>120</v>
      </c>
      <c r="G172" s="1">
        <v>31</v>
      </c>
      <c r="H172" s="1">
        <v>28</v>
      </c>
      <c r="I172" s="1">
        <v>31</v>
      </c>
      <c r="J172" s="1">
        <v>30</v>
      </c>
      <c r="L172" s="112"/>
      <c r="N172" s="16">
        <f t="shared" si="285"/>
        <v>50.1</v>
      </c>
      <c r="O172" s="16">
        <f t="shared" si="286"/>
        <v>50.1</v>
      </c>
      <c r="P172" s="16">
        <f t="shared" si="287"/>
        <v>50.1</v>
      </c>
      <c r="Q172" s="16">
        <f t="shared" si="288"/>
        <v>50.1</v>
      </c>
      <c r="R172" s="120"/>
      <c r="S172" s="159">
        <f>VLOOKUP(B172,Объем!A:D,4,0)</f>
        <v>20.563166818434969</v>
      </c>
      <c r="T172" s="159" t="str">
        <f>VLOOKUP(B172,Объем!A:E,5,0)</f>
        <v>не работает</v>
      </c>
      <c r="U172" s="11" t="e">
        <f t="shared" si="289"/>
        <v>#VALUE!</v>
      </c>
      <c r="V172" s="95">
        <f t="shared" ref="V172:V173" si="382">$V$631*$E172*G172</f>
        <v>0.50289977060488655</v>
      </c>
      <c r="W172" s="95">
        <f t="shared" ref="W172:W173" si="383">$V$631*$E172*H172</f>
        <v>0.45423205086892982</v>
      </c>
      <c r="X172" s="95">
        <f t="shared" ref="X172:X173" si="384">$V$631*$E172*I172</f>
        <v>0.50289977060488655</v>
      </c>
      <c r="Y172" s="95">
        <f t="shared" ref="Y172:Y173" si="385">$V$631*$E172*J172</f>
        <v>0.48667719735956766</v>
      </c>
      <c r="Z172" s="12">
        <f t="shared" si="294"/>
        <v>0.36675709944474449</v>
      </c>
      <c r="AA172" s="12">
        <f t="shared" si="295"/>
        <v>0.30747335678032833</v>
      </c>
      <c r="AB172" s="12">
        <f t="shared" si="296"/>
        <v>0.12779600026150148</v>
      </c>
      <c r="AD172" s="12">
        <f t="shared" si="297"/>
        <v>0.86965687004963099</v>
      </c>
      <c r="AE172" s="12">
        <f t="shared" si="298"/>
        <v>0.7617054076492582</v>
      </c>
      <c r="AF172" s="12">
        <f t="shared" si="299"/>
        <v>0.63069577086638806</v>
      </c>
      <c r="AG172" s="12">
        <f t="shared" si="300"/>
        <v>0.48667719735956766</v>
      </c>
      <c r="AH172" s="30">
        <f t="shared" si="301"/>
        <v>2364.4404914283377</v>
      </c>
      <c r="AI172" s="30">
        <f t="shared" si="302"/>
        <v>2070.9398964249563</v>
      </c>
      <c r="AJ172" s="30">
        <f t="shared" si="303"/>
        <v>1714.7482757469534</v>
      </c>
      <c r="AK172" s="30">
        <f t="shared" si="304"/>
        <v>1323.1876977251397</v>
      </c>
      <c r="AM172" s="30">
        <f t="shared" si="305"/>
        <v>7473.3163613253873</v>
      </c>
      <c r="AN172" s="12">
        <f t="shared" si="306"/>
        <v>0.80202645648657434</v>
      </c>
      <c r="AO172">
        <f t="shared" si="307"/>
        <v>5214.68</v>
      </c>
      <c r="AQ172" s="75"/>
      <c r="AR172" s="75"/>
      <c r="AS172" s="75"/>
      <c r="AT172" s="75"/>
      <c r="AU172" s="75"/>
      <c r="AV172" s="75"/>
      <c r="AW172" s="75"/>
      <c r="AX172" s="164" t="s">
        <v>326</v>
      </c>
      <c r="AY172" s="108">
        <v>5214.68</v>
      </c>
      <c r="AZ172" s="75"/>
      <c r="BA172" s="75"/>
      <c r="BB172" s="75"/>
      <c r="BC172" s="75"/>
      <c r="BD172" s="75"/>
      <c r="BE172" s="75"/>
    </row>
    <row r="173" spans="1:57" x14ac:dyDescent="0.3">
      <c r="A173" s="37" t="s">
        <v>327</v>
      </c>
      <c r="B173" s="37" t="s">
        <v>821</v>
      </c>
      <c r="C173" s="2"/>
      <c r="D173" s="2"/>
      <c r="E173" s="1">
        <f>VLOOKUP(B173,Площадь!A:B,2,0)</f>
        <v>50.2</v>
      </c>
      <c r="F173">
        <f t="shared" si="284"/>
        <v>120</v>
      </c>
      <c r="G173" s="1">
        <v>31</v>
      </c>
      <c r="H173" s="1">
        <v>28</v>
      </c>
      <c r="I173" s="1">
        <v>31</v>
      </c>
      <c r="J173" s="1">
        <v>30</v>
      </c>
      <c r="L173" s="112"/>
      <c r="N173" s="16">
        <f t="shared" si="285"/>
        <v>50.2</v>
      </c>
      <c r="O173" s="16">
        <f t="shared" si="286"/>
        <v>50.2</v>
      </c>
      <c r="P173" s="16">
        <f t="shared" si="287"/>
        <v>50.2</v>
      </c>
      <c r="Q173" s="16">
        <f t="shared" si="288"/>
        <v>50.2</v>
      </c>
      <c r="R173" s="120"/>
      <c r="S173" s="159" t="str">
        <f>VLOOKUP(B173,Объем!A:D,4,0)</f>
        <v>нет</v>
      </c>
      <c r="T173" s="159">
        <f>VLOOKUP(B173,Объем!A:E,5,0)</f>
        <v>4.6500000000000004</v>
      </c>
      <c r="U173" s="11" t="e">
        <f t="shared" si="289"/>
        <v>#VALUE!</v>
      </c>
      <c r="V173" s="95">
        <f t="shared" si="382"/>
        <v>0.50390356256218172</v>
      </c>
      <c r="W173" s="95">
        <f t="shared" si="383"/>
        <v>0.45513870166906734</v>
      </c>
      <c r="X173" s="95">
        <f t="shared" si="384"/>
        <v>0.50390356256218172</v>
      </c>
      <c r="Y173" s="95">
        <f t="shared" si="385"/>
        <v>0.48764860893114359</v>
      </c>
      <c r="Z173" s="12">
        <f t="shared" si="294"/>
        <v>0.36748914954343659</v>
      </c>
      <c r="AA173" s="12">
        <f t="shared" si="295"/>
        <v>0.30808707605533897</v>
      </c>
      <c r="AB173" s="12">
        <f t="shared" si="296"/>
        <v>0.12805108209835078</v>
      </c>
      <c r="AD173" s="12">
        <f t="shared" si="297"/>
        <v>0.87139271210561831</v>
      </c>
      <c r="AE173" s="12">
        <f t="shared" si="298"/>
        <v>0.76322577772440625</v>
      </c>
      <c r="AF173" s="12">
        <f t="shared" si="299"/>
        <v>0.63195464466053253</v>
      </c>
      <c r="AG173" s="12">
        <f t="shared" si="300"/>
        <v>0.48764860893114359</v>
      </c>
      <c r="AH173" s="30">
        <f t="shared" si="301"/>
        <v>2369.1599335269975</v>
      </c>
      <c r="AI173" s="30">
        <f t="shared" si="302"/>
        <v>2075.0735089926702</v>
      </c>
      <c r="AJ173" s="30">
        <f t="shared" si="303"/>
        <v>1718.1709269959492</v>
      </c>
      <c r="AK173" s="30">
        <f t="shared" si="304"/>
        <v>1325.8287909341718</v>
      </c>
      <c r="AM173" s="30">
        <f t="shared" si="305"/>
        <v>7488.2331604497886</v>
      </c>
      <c r="AN173" s="12">
        <f t="shared" si="306"/>
        <v>0.80362730769712643</v>
      </c>
      <c r="AO173">
        <f t="shared" si="307"/>
        <v>7753</v>
      </c>
      <c r="AX173" s="164" t="s">
        <v>327</v>
      </c>
      <c r="AY173" s="108">
        <v>7753</v>
      </c>
    </row>
    <row r="174" spans="1:57" s="75" customFormat="1" x14ac:dyDescent="0.3">
      <c r="A174" s="37" t="s">
        <v>328</v>
      </c>
      <c r="B174" s="37" t="s">
        <v>822</v>
      </c>
      <c r="C174" s="2"/>
      <c r="D174" s="2"/>
      <c r="E174" s="1">
        <f>VLOOKUP(B174,Площадь!A:B,2,0)</f>
        <v>24.6</v>
      </c>
      <c r="F174">
        <f t="shared" si="284"/>
        <v>120</v>
      </c>
      <c r="G174" s="1">
        <v>31</v>
      </c>
      <c r="H174" s="1">
        <v>28</v>
      </c>
      <c r="I174" s="1">
        <v>31</v>
      </c>
      <c r="J174" s="1">
        <v>30</v>
      </c>
      <c r="K174" s="4"/>
      <c r="L174" s="112"/>
      <c r="M174" s="4"/>
      <c r="N174" s="16">
        <f t="shared" si="285"/>
        <v>24.6</v>
      </c>
      <c r="O174" s="16">
        <f t="shared" si="286"/>
        <v>24.6</v>
      </c>
      <c r="P174" s="16">
        <f t="shared" si="287"/>
        <v>24.6</v>
      </c>
      <c r="Q174" s="16">
        <f t="shared" si="288"/>
        <v>24.6</v>
      </c>
      <c r="R174" s="124"/>
      <c r="S174" s="159" t="str">
        <f>VLOOKUP(B174,Объем!A:D,4,0)</f>
        <v>4,62</v>
      </c>
      <c r="T174" s="159">
        <f>VLOOKUP(B174,Объем!A:E,5,0)</f>
        <v>4.62</v>
      </c>
      <c r="U174" s="11">
        <f t="shared" si="289"/>
        <v>0</v>
      </c>
      <c r="V174" s="95">
        <f t="shared" ref="V174:V176" si="386">$U174*V$627/G$1*G174</f>
        <v>0</v>
      </c>
      <c r="W174" s="95">
        <f t="shared" ref="W174:W176" si="387">$U174*W$627/H$1*H174</f>
        <v>0</v>
      </c>
      <c r="X174" s="95">
        <f t="shared" ref="X174:X176" si="388">$U174*X$627/I$1*I174</f>
        <v>0</v>
      </c>
      <c r="Y174" s="95">
        <f t="shared" ref="Y174:Y176" si="389">$U174*Y$627/J$1*J174</f>
        <v>0</v>
      </c>
      <c r="Z174" s="12">
        <f t="shared" si="294"/>
        <v>0.18008432427825777</v>
      </c>
      <c r="AA174" s="12">
        <f t="shared" si="295"/>
        <v>0.1509749416526163</v>
      </c>
      <c r="AB174" s="12">
        <f t="shared" si="296"/>
        <v>6.2750131864928865E-2</v>
      </c>
      <c r="AC174" s="12"/>
      <c r="AD174" s="12">
        <f t="shared" si="297"/>
        <v>0.18008432427825777</v>
      </c>
      <c r="AE174" s="12">
        <f t="shared" si="298"/>
        <v>0.1509749416526163</v>
      </c>
      <c r="AF174" s="12">
        <f t="shared" si="299"/>
        <v>6.2750131864928865E-2</v>
      </c>
      <c r="AG174" s="12">
        <f t="shared" si="300"/>
        <v>0</v>
      </c>
      <c r="AH174" s="30">
        <f t="shared" si="301"/>
        <v>489.61686253421283</v>
      </c>
      <c r="AI174" s="30">
        <f t="shared" si="302"/>
        <v>410.47369086396628</v>
      </c>
      <c r="AJ174" s="30">
        <f t="shared" si="303"/>
        <v>170.6063135170059</v>
      </c>
      <c r="AK174" s="30">
        <f t="shared" si="304"/>
        <v>0</v>
      </c>
      <c r="AL174"/>
      <c r="AM174" s="30">
        <f t="shared" si="305"/>
        <v>1070.696866915185</v>
      </c>
      <c r="AN174" s="12">
        <f t="shared" si="306"/>
        <v>0.39380939779580293</v>
      </c>
      <c r="AO174">
        <f t="shared" si="307"/>
        <v>982.04</v>
      </c>
      <c r="AP174"/>
      <c r="AQ174"/>
      <c r="AR174"/>
      <c r="AS174"/>
      <c r="AT174"/>
      <c r="AU174"/>
      <c r="AV174"/>
      <c r="AW174"/>
      <c r="AX174" s="164" t="s">
        <v>328</v>
      </c>
      <c r="AY174" s="165">
        <v>982.04</v>
      </c>
      <c r="AZ174"/>
      <c r="BA174"/>
      <c r="BB174"/>
      <c r="BC174"/>
      <c r="BD174"/>
      <c r="BE174"/>
    </row>
    <row r="175" spans="1:57" x14ac:dyDescent="0.3">
      <c r="A175" s="37" t="s">
        <v>329</v>
      </c>
      <c r="B175" s="37" t="s">
        <v>823</v>
      </c>
      <c r="C175" s="2"/>
      <c r="D175" s="2"/>
      <c r="E175" s="1">
        <f>VLOOKUP(B175,Площадь!A:B,2,0)</f>
        <v>25.1</v>
      </c>
      <c r="F175">
        <f t="shared" si="284"/>
        <v>120</v>
      </c>
      <c r="G175" s="1">
        <v>31</v>
      </c>
      <c r="H175" s="1">
        <v>28</v>
      </c>
      <c r="I175" s="1">
        <v>31</v>
      </c>
      <c r="J175" s="1">
        <v>30</v>
      </c>
      <c r="L175" s="112"/>
      <c r="N175" s="16">
        <f t="shared" si="285"/>
        <v>25.1</v>
      </c>
      <c r="O175" s="16">
        <f t="shared" si="286"/>
        <v>25.1</v>
      </c>
      <c r="P175" s="16">
        <f t="shared" si="287"/>
        <v>25.1</v>
      </c>
      <c r="Q175" s="16">
        <f t="shared" si="288"/>
        <v>25.1</v>
      </c>
      <c r="R175" s="120"/>
      <c r="S175" s="159" t="str">
        <f>VLOOKUP(B175,Объем!A:D,4,0)</f>
        <v>11,862</v>
      </c>
      <c r="T175" s="159">
        <f>VLOOKUP(B175,Объем!A:E,5,0)</f>
        <v>13.722</v>
      </c>
      <c r="U175" s="11">
        <f t="shared" si="289"/>
        <v>1.8599999999999994</v>
      </c>
      <c r="V175" s="95">
        <f t="shared" si="386"/>
        <v>0.602072692523409</v>
      </c>
      <c r="W175" s="95">
        <f t="shared" si="387"/>
        <v>0.54214445045548854</v>
      </c>
      <c r="X175" s="95">
        <f t="shared" si="388"/>
        <v>0.42922769430825564</v>
      </c>
      <c r="Y175" s="95">
        <f t="shared" si="389"/>
        <v>0.28655516271284637</v>
      </c>
      <c r="Z175" s="12">
        <f t="shared" si="294"/>
        <v>0.18374457477171829</v>
      </c>
      <c r="AA175" s="12">
        <f t="shared" si="295"/>
        <v>0.15404353802766949</v>
      </c>
      <c r="AB175" s="12">
        <f t="shared" si="296"/>
        <v>6.4025541049175391E-2</v>
      </c>
      <c r="AD175" s="12">
        <f t="shared" si="297"/>
        <v>0.78581726729512735</v>
      </c>
      <c r="AE175" s="12">
        <f t="shared" si="298"/>
        <v>0.69618798848315799</v>
      </c>
      <c r="AF175" s="12">
        <f t="shared" si="299"/>
        <v>0.49325323535743104</v>
      </c>
      <c r="AG175" s="12">
        <f t="shared" si="300"/>
        <v>0.28655516271284637</v>
      </c>
      <c r="AH175" s="30">
        <f t="shared" si="301"/>
        <v>2136.4957026673383</v>
      </c>
      <c r="AI175" s="30">
        <f t="shared" si="302"/>
        <v>1892.8098268477797</v>
      </c>
      <c r="AJ175" s="30">
        <f t="shared" si="303"/>
        <v>1341.0667613544908</v>
      </c>
      <c r="AK175" s="30">
        <f t="shared" si="304"/>
        <v>779.09190748694095</v>
      </c>
      <c r="AM175" s="30">
        <f t="shared" si="305"/>
        <v>6149.4641983565498</v>
      </c>
      <c r="AN175" s="12">
        <f t="shared" si="306"/>
        <v>0.40181365384856321</v>
      </c>
      <c r="AO175">
        <f t="shared" si="307"/>
        <v>3355.04</v>
      </c>
      <c r="AX175" s="164" t="s">
        <v>329</v>
      </c>
      <c r="AY175" s="108">
        <v>3355.04</v>
      </c>
    </row>
    <row r="176" spans="1:57" x14ac:dyDescent="0.3">
      <c r="A176" s="37" t="s">
        <v>330</v>
      </c>
      <c r="B176" s="37" t="s">
        <v>824</v>
      </c>
      <c r="C176" s="2"/>
      <c r="D176" s="2"/>
      <c r="E176" s="1">
        <f>VLOOKUP(B176,Площадь!A:B,2,0)</f>
        <v>25</v>
      </c>
      <c r="F176">
        <f t="shared" si="284"/>
        <v>120</v>
      </c>
      <c r="G176" s="1">
        <v>31</v>
      </c>
      <c r="H176" s="1">
        <v>28</v>
      </c>
      <c r="I176" s="1">
        <v>31</v>
      </c>
      <c r="J176" s="1">
        <v>30</v>
      </c>
      <c r="L176" s="112"/>
      <c r="N176" s="16">
        <f t="shared" si="285"/>
        <v>25</v>
      </c>
      <c r="O176" s="16">
        <f t="shared" si="286"/>
        <v>25</v>
      </c>
      <c r="P176" s="16">
        <f t="shared" si="287"/>
        <v>25</v>
      </c>
      <c r="Q176" s="16">
        <f t="shared" si="288"/>
        <v>25</v>
      </c>
      <c r="R176" s="120"/>
      <c r="S176" s="159" t="str">
        <f>VLOOKUP(B176,Объем!A:D,4,0)</f>
        <v>5,1</v>
      </c>
      <c r="T176" s="159">
        <f>VLOOKUP(B176,Объем!A:E,5,0)</f>
        <v>6.7060000000000004</v>
      </c>
      <c r="U176" s="11">
        <f t="shared" si="289"/>
        <v>1.6060000000000008</v>
      </c>
      <c r="V176" s="95">
        <f t="shared" si="386"/>
        <v>0.51985416354440628</v>
      </c>
      <c r="W176" s="95">
        <f t="shared" si="387"/>
        <v>0.46810967066210496</v>
      </c>
      <c r="X176" s="95">
        <f t="shared" si="388"/>
        <v>0.37061272960164471</v>
      </c>
      <c r="Y176" s="95">
        <f t="shared" si="389"/>
        <v>0.24742343619184493</v>
      </c>
      <c r="Z176" s="12">
        <f t="shared" si="294"/>
        <v>0.18301252467302617</v>
      </c>
      <c r="AA176" s="12">
        <f t="shared" si="295"/>
        <v>0.15342981875265885</v>
      </c>
      <c r="AB176" s="12">
        <f t="shared" si="296"/>
        <v>6.3770459212326075E-2</v>
      </c>
      <c r="AD176" s="12">
        <f t="shared" si="297"/>
        <v>0.70286668821743248</v>
      </c>
      <c r="AE176" s="12">
        <f t="shared" si="298"/>
        <v>0.62153948941476378</v>
      </c>
      <c r="AF176" s="12">
        <f t="shared" si="299"/>
        <v>0.43438318881397076</v>
      </c>
      <c r="AG176" s="12">
        <f t="shared" si="300"/>
        <v>0.24742343619184493</v>
      </c>
      <c r="AH176" s="30">
        <f t="shared" si="301"/>
        <v>1910.9680092593198</v>
      </c>
      <c r="AI176" s="30">
        <f t="shared" si="302"/>
        <v>1689.8539946106482</v>
      </c>
      <c r="AJ176" s="30">
        <f t="shared" si="303"/>
        <v>1181.0097014112</v>
      </c>
      <c r="AK176" s="30">
        <f t="shared" si="304"/>
        <v>672.69978678711186</v>
      </c>
      <c r="AM176" s="30">
        <f t="shared" si="305"/>
        <v>5454.5314920682795</v>
      </c>
      <c r="AN176" s="12">
        <f t="shared" si="306"/>
        <v>0.40021280263801107</v>
      </c>
      <c r="AO176">
        <f t="shared" si="307"/>
        <v>2217.48</v>
      </c>
      <c r="AX176" s="164" t="s">
        <v>330</v>
      </c>
      <c r="AY176" s="108">
        <v>2217.48</v>
      </c>
    </row>
    <row r="177" spans="1:57" ht="15" thickBot="1" x14ac:dyDescent="0.35">
      <c r="A177" s="37" t="s">
        <v>1201</v>
      </c>
      <c r="B177" s="37" t="s">
        <v>825</v>
      </c>
      <c r="C177" s="2"/>
      <c r="D177" s="2"/>
      <c r="E177" s="1">
        <f>VLOOKUP(B177,Площадь!A:B,2,0)</f>
        <v>38.6</v>
      </c>
      <c r="F177">
        <f t="shared" si="284"/>
        <v>120</v>
      </c>
      <c r="G177" s="1">
        <v>31</v>
      </c>
      <c r="H177" s="1">
        <v>28</v>
      </c>
      <c r="I177" s="1">
        <v>31</v>
      </c>
      <c r="J177" s="1">
        <v>30</v>
      </c>
      <c r="L177" s="112"/>
      <c r="N177" s="16">
        <f t="shared" si="285"/>
        <v>38.6</v>
      </c>
      <c r="O177" s="16">
        <f t="shared" si="286"/>
        <v>38.6</v>
      </c>
      <c r="P177" s="16">
        <f t="shared" si="287"/>
        <v>38.6</v>
      </c>
      <c r="Q177" s="16">
        <f t="shared" si="288"/>
        <v>38.6</v>
      </c>
      <c r="R177" s="120"/>
      <c r="S177" s="159" t="str">
        <f>VLOOKUP(B177,Объем!A:D,4,0)</f>
        <v>15,427</v>
      </c>
      <c r="T177" s="159" t="str">
        <f>VLOOKUP(B177,Объем!A:E,5,0)</f>
        <v>не работает</v>
      </c>
      <c r="U177" s="11" t="e">
        <f t="shared" si="289"/>
        <v>#VALUE!</v>
      </c>
      <c r="V177" s="95">
        <f t="shared" ref="V177:V178" si="390">$V$631*$E177*G177</f>
        <v>0.38746369551594051</v>
      </c>
      <c r="W177" s="95">
        <f t="shared" ref="W177:W178" si="391">$V$631*$E177*H177</f>
        <v>0.34996720885310756</v>
      </c>
      <c r="X177" s="95">
        <f t="shared" ref="X177:X178" si="392">$V$631*$E177*I177</f>
        <v>0.38746369551594051</v>
      </c>
      <c r="Y177" s="95">
        <f t="shared" ref="Y177:Y178" si="393">$V$631*$E177*J177</f>
        <v>0.37496486662832956</v>
      </c>
      <c r="Z177" s="12">
        <f t="shared" si="294"/>
        <v>0.28257133809515245</v>
      </c>
      <c r="AA177" s="12">
        <f t="shared" si="295"/>
        <v>0.23689564015410525</v>
      </c>
      <c r="AB177" s="12">
        <f t="shared" si="296"/>
        <v>9.8461589023831467E-2</v>
      </c>
      <c r="AD177" s="12">
        <f t="shared" si="297"/>
        <v>0.67003503361109296</v>
      </c>
      <c r="AE177" s="12">
        <f t="shared" si="298"/>
        <v>0.58686284900721275</v>
      </c>
      <c r="AF177" s="12">
        <f t="shared" si="299"/>
        <v>0.48592528453977196</v>
      </c>
      <c r="AG177" s="12">
        <f t="shared" si="300"/>
        <v>0.37496486662832956</v>
      </c>
      <c r="AH177" s="30">
        <f t="shared" si="301"/>
        <v>1821.7046500825118</v>
      </c>
      <c r="AI177" s="30">
        <f t="shared" si="302"/>
        <v>1595.5744511377902</v>
      </c>
      <c r="AJ177" s="30">
        <f t="shared" si="303"/>
        <v>1321.1433821124228</v>
      </c>
      <c r="AK177" s="30">
        <f t="shared" si="304"/>
        <v>1019.461978686435</v>
      </c>
      <c r="AM177" s="30">
        <f t="shared" si="305"/>
        <v>5757.8844620191594</v>
      </c>
      <c r="AN177" s="12">
        <f t="shared" si="306"/>
        <v>0.6179285672730892</v>
      </c>
      <c r="AO177">
        <f t="shared" si="307"/>
        <v>4701.3999999999996</v>
      </c>
      <c r="AX177" s="164" t="s">
        <v>1201</v>
      </c>
      <c r="AY177" s="108">
        <v>4701.3999999999996</v>
      </c>
    </row>
    <row r="178" spans="1:57" ht="15" thickBot="1" x14ac:dyDescent="0.35">
      <c r="A178" s="37" t="s">
        <v>331</v>
      </c>
      <c r="B178" s="37" t="s">
        <v>826</v>
      </c>
      <c r="C178" s="2"/>
      <c r="D178" s="2"/>
      <c r="E178" s="1">
        <f>VLOOKUP(B178,Площадь!A:B,2,0)</f>
        <v>24.6</v>
      </c>
      <c r="F178">
        <f t="shared" si="284"/>
        <v>120</v>
      </c>
      <c r="G178" s="1">
        <v>31</v>
      </c>
      <c r="H178" s="1">
        <v>28</v>
      </c>
      <c r="I178" s="1">
        <v>31</v>
      </c>
      <c r="J178" s="1">
        <v>30</v>
      </c>
      <c r="L178" s="112"/>
      <c r="N178" s="16">
        <f t="shared" si="285"/>
        <v>24.6</v>
      </c>
      <c r="O178" s="16">
        <f t="shared" si="286"/>
        <v>24.6</v>
      </c>
      <c r="P178" s="16">
        <f t="shared" si="287"/>
        <v>24.6</v>
      </c>
      <c r="Q178" s="16">
        <f t="shared" si="288"/>
        <v>24.6</v>
      </c>
      <c r="R178" s="122"/>
      <c r="S178" s="159" t="str">
        <f>VLOOKUP(B178,Объем!A:D,4,0)</f>
        <v>10,216</v>
      </c>
      <c r="T178" s="159" t="str">
        <f>VLOOKUP(B178,Объем!A:E,5,0)</f>
        <v>нет</v>
      </c>
      <c r="U178" s="11" t="e">
        <f t="shared" si="289"/>
        <v>#VALUE!</v>
      </c>
      <c r="V178" s="95">
        <f t="shared" si="390"/>
        <v>0.24693282149461493</v>
      </c>
      <c r="W178" s="95">
        <f t="shared" si="391"/>
        <v>0.22303609683384573</v>
      </c>
      <c r="X178" s="95">
        <f t="shared" si="392"/>
        <v>0.24693282149461493</v>
      </c>
      <c r="Y178" s="95">
        <f t="shared" si="393"/>
        <v>0.23896724660769186</v>
      </c>
      <c r="Z178" s="12">
        <f t="shared" si="294"/>
        <v>0.18008432427825777</v>
      </c>
      <c r="AA178" s="12">
        <f t="shared" si="295"/>
        <v>0.1509749416526163</v>
      </c>
      <c r="AB178" s="12">
        <f t="shared" si="296"/>
        <v>6.2750131864928865E-2</v>
      </c>
      <c r="AD178" s="12">
        <f t="shared" si="297"/>
        <v>0.4270171457728727</v>
      </c>
      <c r="AE178" s="12">
        <f t="shared" si="298"/>
        <v>0.374011038486462</v>
      </c>
      <c r="AF178" s="12">
        <f t="shared" si="299"/>
        <v>0.30968295335954377</v>
      </c>
      <c r="AG178" s="12">
        <f t="shared" si="300"/>
        <v>0.23896724660769186</v>
      </c>
      <c r="AH178" s="30">
        <f t="shared" si="301"/>
        <v>1160.9827562702019</v>
      </c>
      <c r="AI178" s="30">
        <f t="shared" si="302"/>
        <v>1016.8686916577627</v>
      </c>
      <c r="AJ178" s="30">
        <f t="shared" si="303"/>
        <v>841.97220725299485</v>
      </c>
      <c r="AK178" s="30">
        <f t="shared" si="304"/>
        <v>649.70892942192484</v>
      </c>
      <c r="AM178" s="30">
        <f t="shared" si="305"/>
        <v>3669.5325846028845</v>
      </c>
      <c r="AN178" s="12">
        <f t="shared" si="306"/>
        <v>0.39380939779580293</v>
      </c>
      <c r="AO178">
        <f t="shared" si="307"/>
        <v>2687.28</v>
      </c>
      <c r="AX178" s="164" t="s">
        <v>331</v>
      </c>
      <c r="AY178" s="108">
        <v>2687.28</v>
      </c>
    </row>
    <row r="179" spans="1:57" x14ac:dyDescent="0.3">
      <c r="A179" s="37" t="s">
        <v>332</v>
      </c>
      <c r="B179" s="37" t="s">
        <v>827</v>
      </c>
      <c r="C179" s="2"/>
      <c r="D179" s="2"/>
      <c r="E179" s="1">
        <f>VLOOKUP(B179,Площадь!A:B,2,0)</f>
        <v>41.6</v>
      </c>
      <c r="F179">
        <f t="shared" si="284"/>
        <v>120</v>
      </c>
      <c r="G179" s="1">
        <v>31</v>
      </c>
      <c r="H179" s="1">
        <v>28</v>
      </c>
      <c r="I179" s="1">
        <v>31</v>
      </c>
      <c r="J179" s="1">
        <v>30</v>
      </c>
      <c r="L179" s="112"/>
      <c r="N179" s="16">
        <f t="shared" si="285"/>
        <v>41.6</v>
      </c>
      <c r="O179" s="16">
        <f t="shared" si="286"/>
        <v>41.6</v>
      </c>
      <c r="P179" s="16">
        <f t="shared" si="287"/>
        <v>41.6</v>
      </c>
      <c r="Q179" s="16">
        <f t="shared" si="288"/>
        <v>41.6</v>
      </c>
      <c r="R179" s="122"/>
      <c r="S179" s="159" t="str">
        <f>VLOOKUP(B179,Объем!A:D,4,0)</f>
        <v>0,8</v>
      </c>
      <c r="T179" s="159">
        <f>VLOOKUP(B179,Объем!A:E,5,0)</f>
        <v>3.5</v>
      </c>
      <c r="U179" s="11">
        <f t="shared" si="289"/>
        <v>2.7</v>
      </c>
      <c r="V179" s="95">
        <f>$U179*V$627/G$1*G179</f>
        <v>0.87397648914688442</v>
      </c>
      <c r="W179" s="95">
        <f t="shared" ref="W179" si="394">$U179*W$627/H$1*H179</f>
        <v>0.7869838796934514</v>
      </c>
      <c r="X179" s="95">
        <f t="shared" ref="X179" si="395">$U179*X$627/I$1*I179</f>
        <v>0.62307245947972623</v>
      </c>
      <c r="Y179" s="95">
        <f t="shared" ref="Y179" si="396">$U179*Y$627/J$1*J179</f>
        <v>0.41596717167993841</v>
      </c>
      <c r="Z179" s="12">
        <f t="shared" si="294"/>
        <v>0.30453284105591555</v>
      </c>
      <c r="AA179" s="12">
        <f t="shared" si="295"/>
        <v>0.25530721840442433</v>
      </c>
      <c r="AB179" s="12">
        <f t="shared" si="296"/>
        <v>0.10611404412931059</v>
      </c>
      <c r="AD179" s="12">
        <f t="shared" si="297"/>
        <v>1.1785093302028</v>
      </c>
      <c r="AE179" s="12">
        <f t="shared" si="298"/>
        <v>1.0422910980978757</v>
      </c>
      <c r="AF179" s="12">
        <f t="shared" si="299"/>
        <v>0.72918650360903681</v>
      </c>
      <c r="AG179" s="12">
        <f t="shared" si="300"/>
        <v>0.41596717167993841</v>
      </c>
      <c r="AH179" s="30">
        <f t="shared" si="301"/>
        <v>3204.154737141977</v>
      </c>
      <c r="AI179" s="30">
        <f t="shared" si="302"/>
        <v>2833.8018833304664</v>
      </c>
      <c r="AJ179" s="30">
        <f t="shared" si="303"/>
        <v>1982.5268497423215</v>
      </c>
      <c r="AK179" s="30">
        <f t="shared" si="304"/>
        <v>1130.9398657068502</v>
      </c>
      <c r="AM179" s="30">
        <f t="shared" si="305"/>
        <v>9151.4233359216141</v>
      </c>
      <c r="AN179" s="12">
        <f t="shared" si="306"/>
        <v>0.66595410358965046</v>
      </c>
      <c r="AO179">
        <f t="shared" si="307"/>
        <v>4102.16</v>
      </c>
      <c r="AX179" s="164" t="s">
        <v>332</v>
      </c>
      <c r="AY179" s="108">
        <v>4102.16</v>
      </c>
    </row>
    <row r="180" spans="1:57" x14ac:dyDescent="0.3">
      <c r="A180" s="37" t="s">
        <v>333</v>
      </c>
      <c r="B180" s="37" t="s">
        <v>828</v>
      </c>
      <c r="C180" s="2"/>
      <c r="D180" s="2"/>
      <c r="E180" s="1">
        <f>VLOOKUP(B180,Площадь!A:B,2,0)</f>
        <v>70.599999999999994</v>
      </c>
      <c r="F180">
        <f t="shared" si="284"/>
        <v>120</v>
      </c>
      <c r="G180" s="1">
        <v>31</v>
      </c>
      <c r="H180" s="1">
        <v>28</v>
      </c>
      <c r="I180" s="1">
        <v>31</v>
      </c>
      <c r="J180" s="1">
        <v>30</v>
      </c>
      <c r="L180" s="112"/>
      <c r="N180" s="16">
        <f t="shared" si="285"/>
        <v>70.599999999999994</v>
      </c>
      <c r="O180" s="16">
        <f t="shared" si="286"/>
        <v>70.599999999999994</v>
      </c>
      <c r="P180" s="16">
        <f t="shared" si="287"/>
        <v>70.599999999999994</v>
      </c>
      <c r="Q180" s="16">
        <f t="shared" si="288"/>
        <v>70.599999999999994</v>
      </c>
      <c r="R180" s="120"/>
      <c r="S180" s="159">
        <f>VLOOKUP(B180,Объем!A:D,4,0)</f>
        <v>11.76298457847323</v>
      </c>
      <c r="T180" s="159" t="str">
        <f>VLOOKUP(B180,Объем!A:E,5,0)</f>
        <v>снят</v>
      </c>
      <c r="U180" s="11" t="e">
        <f t="shared" si="289"/>
        <v>#VALUE!</v>
      </c>
      <c r="V180" s="95">
        <f>$V$631*$E180*G180</f>
        <v>0.70867712185039888</v>
      </c>
      <c r="W180" s="95">
        <f t="shared" ref="W180" si="397">$V$631*$E180*H180</f>
        <v>0.64009546489713454</v>
      </c>
      <c r="X180" s="95">
        <f t="shared" ref="X180" si="398">$V$631*$E180*I180</f>
        <v>0.70867712185039888</v>
      </c>
      <c r="Y180" s="95">
        <f t="shared" ref="Y180" si="399">$V$631*$E180*J180</f>
        <v>0.68581656953264414</v>
      </c>
      <c r="Z180" s="12">
        <f t="shared" si="294"/>
        <v>0.5168273696766259</v>
      </c>
      <c r="AA180" s="12">
        <f t="shared" si="295"/>
        <v>0.4332858081575085</v>
      </c>
      <c r="AB180" s="12">
        <f t="shared" si="296"/>
        <v>0.18008777681560884</v>
      </c>
      <c r="AD180" s="12">
        <f t="shared" si="297"/>
        <v>1.2255044915270248</v>
      </c>
      <c r="AE180" s="12">
        <f t="shared" si="298"/>
        <v>1.073381273054643</v>
      </c>
      <c r="AF180" s="12">
        <f t="shared" si="299"/>
        <v>0.88876489866600772</v>
      </c>
      <c r="AG180" s="12">
        <f t="shared" si="300"/>
        <v>0.68581656953264414</v>
      </c>
      <c r="AH180" s="30">
        <f t="shared" si="301"/>
        <v>3331.9261216535056</v>
      </c>
      <c r="AI180" s="30">
        <f t="shared" si="302"/>
        <v>2918.330472806425</v>
      </c>
      <c r="AJ180" s="30">
        <f t="shared" si="303"/>
        <v>2416.3917817911151</v>
      </c>
      <c r="AK180" s="30">
        <f t="shared" si="304"/>
        <v>1864.6118055767436</v>
      </c>
      <c r="AM180" s="30">
        <f t="shared" si="305"/>
        <v>10531.260181827789</v>
      </c>
      <c r="AN180" s="12">
        <f t="shared" si="306"/>
        <v>1.1302009546497431</v>
      </c>
      <c r="AO180">
        <f t="shared" si="307"/>
        <v>7347.32</v>
      </c>
      <c r="AX180" s="164" t="s">
        <v>333</v>
      </c>
      <c r="AY180" s="108">
        <v>7347.32</v>
      </c>
    </row>
    <row r="181" spans="1:57" x14ac:dyDescent="0.3">
      <c r="A181" s="37" t="s">
        <v>334</v>
      </c>
      <c r="B181" s="37" t="s">
        <v>829</v>
      </c>
      <c r="C181" s="2"/>
      <c r="D181" s="2"/>
      <c r="E181" s="1">
        <f>VLOOKUP(B181,Площадь!A:B,2,0)</f>
        <v>49.4</v>
      </c>
      <c r="F181">
        <f t="shared" si="284"/>
        <v>120</v>
      </c>
      <c r="G181" s="1">
        <v>31</v>
      </c>
      <c r="H181" s="1">
        <v>28</v>
      </c>
      <c r="I181" s="1">
        <v>31</v>
      </c>
      <c r="J181" s="1">
        <v>30</v>
      </c>
      <c r="L181" s="112"/>
      <c r="N181" s="16">
        <f t="shared" si="285"/>
        <v>49.4</v>
      </c>
      <c r="O181" s="16">
        <f t="shared" si="286"/>
        <v>49.4</v>
      </c>
      <c r="P181" s="16">
        <f t="shared" si="287"/>
        <v>49.4</v>
      </c>
      <c r="Q181" s="16">
        <f t="shared" si="288"/>
        <v>49.4</v>
      </c>
      <c r="R181" s="120"/>
      <c r="S181" s="159" t="str">
        <f>VLOOKUP(B181,Объем!A:D,4,0)</f>
        <v>28,373</v>
      </c>
      <c r="T181" s="159">
        <f>VLOOKUP(B181,Объем!A:E,5,0)</f>
        <v>29.491</v>
      </c>
      <c r="U181" s="11">
        <f t="shared" si="289"/>
        <v>1.1179999999999986</v>
      </c>
      <c r="V181" s="95">
        <f>$U181*V$627/G$1*G181</f>
        <v>0.36189100550600573</v>
      </c>
      <c r="W181" s="95">
        <f t="shared" ref="W181" si="400">$U181*W$627/H$1*H181</f>
        <v>0.32586962129528796</v>
      </c>
      <c r="X181" s="95">
        <f t="shared" ref="X181" si="401">$U181*X$627/I$1*I181</f>
        <v>0.2579981517401233</v>
      </c>
      <c r="Y181" s="95">
        <f t="shared" ref="Y181" si="402">$U181*Y$627/J$1*J181</f>
        <v>0.17224122145858167</v>
      </c>
      <c r="Z181" s="12">
        <f t="shared" si="294"/>
        <v>0.36163274875389972</v>
      </c>
      <c r="AA181" s="12">
        <f t="shared" si="295"/>
        <v>0.30317732185525387</v>
      </c>
      <c r="AB181" s="12">
        <f t="shared" si="296"/>
        <v>0.12601042740355634</v>
      </c>
      <c r="AD181" s="12">
        <f t="shared" si="297"/>
        <v>0.72352375425990545</v>
      </c>
      <c r="AE181" s="12">
        <f t="shared" si="298"/>
        <v>0.62904694315054188</v>
      </c>
      <c r="AF181" s="12">
        <f t="shared" si="299"/>
        <v>0.38400857914367964</v>
      </c>
      <c r="AG181" s="12">
        <f t="shared" si="300"/>
        <v>0.17224122145858167</v>
      </c>
      <c r="AH181" s="30">
        <f t="shared" si="301"/>
        <v>1967.1308535569162</v>
      </c>
      <c r="AI181" s="30">
        <f t="shared" si="302"/>
        <v>1710.2654099765564</v>
      </c>
      <c r="AJ181" s="30">
        <f t="shared" si="303"/>
        <v>1044.0502051474191</v>
      </c>
      <c r="AK181" s="30">
        <f t="shared" si="304"/>
        <v>468.29287772602106</v>
      </c>
      <c r="AM181" s="30">
        <f t="shared" si="305"/>
        <v>5189.7393464069128</v>
      </c>
      <c r="AN181" s="12">
        <f t="shared" si="306"/>
        <v>0.79082049801270982</v>
      </c>
      <c r="AO181">
        <f t="shared" si="307"/>
        <v>6911.24</v>
      </c>
      <c r="AX181" s="164" t="s">
        <v>334</v>
      </c>
      <c r="AY181" s="108">
        <v>6911.24</v>
      </c>
    </row>
    <row r="182" spans="1:57" x14ac:dyDescent="0.3">
      <c r="A182" s="37" t="s">
        <v>335</v>
      </c>
      <c r="B182" s="37" t="s">
        <v>830</v>
      </c>
      <c r="C182" s="2"/>
      <c r="D182" s="2"/>
      <c r="E182" s="1">
        <f>VLOOKUP(B182,Площадь!A:B,2,0)</f>
        <v>23.9</v>
      </c>
      <c r="F182">
        <f t="shared" si="284"/>
        <v>120</v>
      </c>
      <c r="G182" s="1">
        <v>31</v>
      </c>
      <c r="H182" s="1">
        <v>28</v>
      </c>
      <c r="I182" s="1">
        <v>31</v>
      </c>
      <c r="J182" s="1">
        <v>30</v>
      </c>
      <c r="L182" s="112"/>
      <c r="N182" s="16">
        <f t="shared" si="285"/>
        <v>23.9</v>
      </c>
      <c r="O182" s="16">
        <f t="shared" si="286"/>
        <v>23.9</v>
      </c>
      <c r="P182" s="16">
        <f t="shared" si="287"/>
        <v>23.9</v>
      </c>
      <c r="Q182" s="16">
        <f t="shared" si="288"/>
        <v>23.9</v>
      </c>
      <c r="R182" s="120"/>
      <c r="S182" s="159" t="str">
        <f>VLOOKUP(B182,Объем!A:D,4,0)</f>
        <v>12,655</v>
      </c>
      <c r="T182" s="159" t="str">
        <f>VLOOKUP(B182,Объем!A:E,5,0)</f>
        <v>не работает</v>
      </c>
      <c r="U182" s="11" t="e">
        <f t="shared" si="289"/>
        <v>#VALUE!</v>
      </c>
      <c r="V182" s="95">
        <f>$V$631*$E182*G182</f>
        <v>0.23990627779354864</v>
      </c>
      <c r="W182" s="95">
        <f t="shared" ref="W182" si="403">$V$631*$E182*H182</f>
        <v>0.21668954123288264</v>
      </c>
      <c r="X182" s="95">
        <f t="shared" ref="X182" si="404">$V$631*$E182*I182</f>
        <v>0.23990627779354864</v>
      </c>
      <c r="Y182" s="95">
        <f t="shared" ref="Y182" si="405">$V$631*$E182*J182</f>
        <v>0.23216736560665996</v>
      </c>
      <c r="Z182" s="12">
        <f t="shared" si="294"/>
        <v>0.17495997358741303</v>
      </c>
      <c r="AA182" s="12">
        <f t="shared" si="295"/>
        <v>0.14667890672754183</v>
      </c>
      <c r="AB182" s="12">
        <f t="shared" si="296"/>
        <v>6.0964559006983728E-2</v>
      </c>
      <c r="AD182" s="12">
        <f t="shared" si="297"/>
        <v>0.41486625138096167</v>
      </c>
      <c r="AE182" s="12">
        <f t="shared" si="298"/>
        <v>0.36336844796042445</v>
      </c>
      <c r="AF182" s="12">
        <f t="shared" si="299"/>
        <v>0.30087083680053239</v>
      </c>
      <c r="AG182" s="12">
        <f t="shared" si="300"/>
        <v>0.23216736560665996</v>
      </c>
      <c r="AH182" s="30">
        <f t="shared" si="301"/>
        <v>1127.9466615795864</v>
      </c>
      <c r="AI182" s="30">
        <f t="shared" si="302"/>
        <v>987.9334036837613</v>
      </c>
      <c r="AJ182" s="30">
        <f t="shared" si="303"/>
        <v>818.01364851002359</v>
      </c>
      <c r="AK182" s="30">
        <f t="shared" si="304"/>
        <v>631.22127695869926</v>
      </c>
      <c r="AM182" s="30">
        <f t="shared" si="305"/>
        <v>3565.1149907320705</v>
      </c>
      <c r="AN182" s="12">
        <f t="shared" si="306"/>
        <v>0.38260343932193858</v>
      </c>
      <c r="AO182">
        <f t="shared" si="307"/>
        <v>4353.3599999999997</v>
      </c>
      <c r="AX182" s="164" t="s">
        <v>335</v>
      </c>
      <c r="AY182" s="108">
        <v>4353.3599999999997</v>
      </c>
    </row>
    <row r="183" spans="1:57" x14ac:dyDescent="0.3">
      <c r="A183" s="37" t="s">
        <v>1311</v>
      </c>
      <c r="B183" s="37" t="s">
        <v>73</v>
      </c>
      <c r="C183" s="2"/>
      <c r="D183" s="2"/>
      <c r="E183" s="1">
        <f>VLOOKUP(B183,Площадь!A:B,2,0)</f>
        <v>38.5</v>
      </c>
      <c r="F183">
        <f t="shared" si="284"/>
        <v>120</v>
      </c>
      <c r="G183" s="1">
        <v>31</v>
      </c>
      <c r="H183" s="1">
        <v>28</v>
      </c>
      <c r="I183" s="1">
        <v>31</v>
      </c>
      <c r="J183" s="1">
        <v>30</v>
      </c>
      <c r="L183" s="112"/>
      <c r="N183" s="16">
        <f t="shared" si="285"/>
        <v>38.5</v>
      </c>
      <c r="O183" s="16">
        <f t="shared" si="286"/>
        <v>38.5</v>
      </c>
      <c r="P183" s="16">
        <f t="shared" si="287"/>
        <v>38.5</v>
      </c>
      <c r="Q183" s="16">
        <f t="shared" si="288"/>
        <v>38.5</v>
      </c>
      <c r="R183" s="120"/>
      <c r="S183" s="159" t="str">
        <f>VLOOKUP(B183,Объем!A:D,4,0)</f>
        <v>5,104</v>
      </c>
      <c r="T183" s="159">
        <f>VLOOKUP(B183,Объем!A:E,5,0)</f>
        <v>7.1710000000000003</v>
      </c>
      <c r="U183" s="11">
        <f t="shared" si="289"/>
        <v>2.0670000000000002</v>
      </c>
      <c r="V183" s="95">
        <f t="shared" ref="V183:V187" si="406">$U183*V$627/G$1*G183</f>
        <v>0.66907755669133706</v>
      </c>
      <c r="W183" s="95">
        <f t="shared" ref="W183:W187" si="407">$U183*W$627/H$1*H183</f>
        <v>0.6024798812319867</v>
      </c>
      <c r="X183" s="95">
        <f t="shared" ref="X183:X187" si="408">$U183*X$627/I$1*I183</f>
        <v>0.47699658286836816</v>
      </c>
      <c r="Y183" s="95">
        <f t="shared" ref="Y183:Y187" si="409">$U183*Y$627/J$1*J183</f>
        <v>0.31844597920830842</v>
      </c>
      <c r="Z183" s="12">
        <f t="shared" si="294"/>
        <v>0.2818392879964603</v>
      </c>
      <c r="AA183" s="12">
        <f t="shared" si="295"/>
        <v>0.23628192087909461</v>
      </c>
      <c r="AB183" s="12">
        <f t="shared" si="296"/>
        <v>9.8206507186982164E-2</v>
      </c>
      <c r="AD183" s="12">
        <f t="shared" si="297"/>
        <v>0.95091684468779736</v>
      </c>
      <c r="AE183" s="12">
        <f t="shared" si="298"/>
        <v>0.83876180211108131</v>
      </c>
      <c r="AF183" s="12">
        <f t="shared" si="299"/>
        <v>0.57520309005535031</v>
      </c>
      <c r="AG183" s="12">
        <f t="shared" si="300"/>
        <v>0.31844597920830842</v>
      </c>
      <c r="AH183" s="30">
        <f t="shared" si="301"/>
        <v>2585.3717356740772</v>
      </c>
      <c r="AI183" s="30">
        <f t="shared" si="302"/>
        <v>2280.4423628156501</v>
      </c>
      <c r="AJ183" s="30">
        <f t="shared" si="303"/>
        <v>1563.8736653042877</v>
      </c>
      <c r="AK183" s="30">
        <f t="shared" si="304"/>
        <v>865.79729719113311</v>
      </c>
      <c r="AM183" s="30">
        <f t="shared" si="305"/>
        <v>7295.4850609851483</v>
      </c>
      <c r="AN183" s="12">
        <f t="shared" si="306"/>
        <v>0.61632771606253711</v>
      </c>
      <c r="AO183">
        <f t="shared" si="307"/>
        <v>5433.28</v>
      </c>
      <c r="AX183" s="164" t="s">
        <v>1311</v>
      </c>
      <c r="AY183" s="108">
        <v>5433.28</v>
      </c>
    </row>
    <row r="184" spans="1:57" s="75" customFormat="1" x14ac:dyDescent="0.3">
      <c r="A184" s="37" t="s">
        <v>336</v>
      </c>
      <c r="B184" s="37" t="s">
        <v>831</v>
      </c>
      <c r="C184" s="2"/>
      <c r="D184" s="2"/>
      <c r="E184" s="1">
        <f>VLOOKUP(B184,Площадь!A:B,2,0)</f>
        <v>24.2</v>
      </c>
      <c r="F184">
        <f t="shared" si="284"/>
        <v>120</v>
      </c>
      <c r="G184" s="1">
        <v>31</v>
      </c>
      <c r="H184" s="1">
        <v>28</v>
      </c>
      <c r="I184" s="1">
        <v>31</v>
      </c>
      <c r="J184" s="1">
        <v>30</v>
      </c>
      <c r="K184" s="4"/>
      <c r="L184" s="112"/>
      <c r="M184" s="4"/>
      <c r="N184" s="16">
        <f t="shared" si="285"/>
        <v>24.2</v>
      </c>
      <c r="O184" s="16">
        <f t="shared" si="286"/>
        <v>24.2</v>
      </c>
      <c r="P184" s="16">
        <f t="shared" si="287"/>
        <v>24.2</v>
      </c>
      <c r="Q184" s="16">
        <f t="shared" si="288"/>
        <v>24.2</v>
      </c>
      <c r="R184" s="124"/>
      <c r="S184" s="159" t="str">
        <f>VLOOKUP(B184,Объем!A:D,4,0)</f>
        <v>3,7</v>
      </c>
      <c r="T184" s="159">
        <f>VLOOKUP(B184,Объем!A:E,5,0)</f>
        <v>3.7</v>
      </c>
      <c r="U184" s="11">
        <f t="shared" si="289"/>
        <v>0</v>
      </c>
      <c r="V184" s="95">
        <f t="shared" si="406"/>
        <v>0</v>
      </c>
      <c r="W184" s="95">
        <f t="shared" si="407"/>
        <v>0</v>
      </c>
      <c r="X184" s="95">
        <f t="shared" si="408"/>
        <v>0</v>
      </c>
      <c r="Y184" s="95">
        <f t="shared" si="409"/>
        <v>0</v>
      </c>
      <c r="Z184" s="12">
        <f t="shared" si="294"/>
        <v>0.17715612388348934</v>
      </c>
      <c r="AA184" s="12">
        <f t="shared" si="295"/>
        <v>0.14852006455257374</v>
      </c>
      <c r="AB184" s="12">
        <f t="shared" si="296"/>
        <v>6.1729804517531642E-2</v>
      </c>
      <c r="AC184" s="12"/>
      <c r="AD184" s="12">
        <f t="shared" si="297"/>
        <v>0.17715612388348934</v>
      </c>
      <c r="AE184" s="12">
        <f t="shared" si="298"/>
        <v>0.14852006455257374</v>
      </c>
      <c r="AF184" s="12">
        <f t="shared" si="299"/>
        <v>6.1729804517531642E-2</v>
      </c>
      <c r="AG184" s="12">
        <f t="shared" si="300"/>
        <v>0</v>
      </c>
      <c r="AH184" s="30">
        <f t="shared" si="301"/>
        <v>481.65561273690849</v>
      </c>
      <c r="AI184" s="30">
        <f t="shared" si="302"/>
        <v>403.7993219068286</v>
      </c>
      <c r="AJ184" s="30">
        <f t="shared" si="303"/>
        <v>167.83222711835538</v>
      </c>
      <c r="AK184" s="30">
        <f t="shared" si="304"/>
        <v>0</v>
      </c>
      <c r="AL184"/>
      <c r="AM184" s="30">
        <f t="shared" si="305"/>
        <v>1053.2871617620924</v>
      </c>
      <c r="AN184" s="12">
        <f t="shared" si="306"/>
        <v>0.38740599295359468</v>
      </c>
      <c r="AO184">
        <f t="shared" si="307"/>
        <v>964.64</v>
      </c>
      <c r="AP184"/>
      <c r="AQ184"/>
      <c r="AR184"/>
      <c r="AS184"/>
      <c r="AT184"/>
      <c r="AU184"/>
      <c r="AV184"/>
      <c r="AW184"/>
      <c r="AX184" s="164" t="s">
        <v>336</v>
      </c>
      <c r="AY184" s="165">
        <v>964.64</v>
      </c>
      <c r="AZ184"/>
      <c r="BA184"/>
      <c r="BB184"/>
      <c r="BC184"/>
      <c r="BD184"/>
      <c r="BE184"/>
    </row>
    <row r="185" spans="1:57" x14ac:dyDescent="0.3">
      <c r="A185" s="37" t="s">
        <v>337</v>
      </c>
      <c r="B185" s="37" t="s">
        <v>832</v>
      </c>
      <c r="C185" s="2"/>
      <c r="D185" s="2"/>
      <c r="E185" s="1">
        <f>VLOOKUP(B185,Площадь!A:B,2,0)</f>
        <v>24.2</v>
      </c>
      <c r="F185">
        <f t="shared" si="284"/>
        <v>120</v>
      </c>
      <c r="G185" s="1">
        <v>31</v>
      </c>
      <c r="H185" s="1">
        <v>28</v>
      </c>
      <c r="I185" s="1">
        <v>31</v>
      </c>
      <c r="J185" s="1">
        <v>30</v>
      </c>
      <c r="L185" s="112"/>
      <c r="N185" s="16">
        <f t="shared" si="285"/>
        <v>24.2</v>
      </c>
      <c r="O185" s="16">
        <f t="shared" si="286"/>
        <v>24.2</v>
      </c>
      <c r="P185" s="16">
        <f t="shared" si="287"/>
        <v>24.2</v>
      </c>
      <c r="Q185" s="16">
        <f t="shared" si="288"/>
        <v>24.2</v>
      </c>
      <c r="R185" s="120"/>
      <c r="S185" s="159" t="str">
        <f>VLOOKUP(B185,Объем!A:D,4,0)</f>
        <v>8,556</v>
      </c>
      <c r="T185" s="159">
        <f>VLOOKUP(B185,Объем!A:E,5,0)</f>
        <v>9.8810000000000002</v>
      </c>
      <c r="U185" s="11">
        <f t="shared" si="289"/>
        <v>1.3250000000000011</v>
      </c>
      <c r="V185" s="95">
        <f t="shared" si="406"/>
        <v>0.42889586967393434</v>
      </c>
      <c r="W185" s="95">
        <f t="shared" si="407"/>
        <v>0.38620505207178663</v>
      </c>
      <c r="X185" s="95">
        <f t="shared" si="408"/>
        <v>0.30576704030023621</v>
      </c>
      <c r="Y185" s="95">
        <f t="shared" si="409"/>
        <v>0.204132037954044</v>
      </c>
      <c r="Z185" s="12">
        <f t="shared" si="294"/>
        <v>0.17715612388348934</v>
      </c>
      <c r="AA185" s="12">
        <f t="shared" si="295"/>
        <v>0.14852006455257374</v>
      </c>
      <c r="AB185" s="12">
        <f t="shared" si="296"/>
        <v>6.1729804517531642E-2</v>
      </c>
      <c r="AD185" s="12">
        <f t="shared" si="297"/>
        <v>0.60605199355742367</v>
      </c>
      <c r="AE185" s="12">
        <f t="shared" si="298"/>
        <v>0.5347251166243604</v>
      </c>
      <c r="AF185" s="12">
        <f t="shared" si="299"/>
        <v>0.36749684481776784</v>
      </c>
      <c r="AG185" s="12">
        <f t="shared" si="300"/>
        <v>0.204132037954044</v>
      </c>
      <c r="AH185" s="30">
        <f t="shared" si="301"/>
        <v>1647.7462811237947</v>
      </c>
      <c r="AI185" s="30">
        <f t="shared" si="302"/>
        <v>1453.8213415806435</v>
      </c>
      <c r="AJ185" s="30">
        <f t="shared" si="303"/>
        <v>999.15777162744359</v>
      </c>
      <c r="AK185" s="30">
        <f t="shared" si="304"/>
        <v>554.9982674302139</v>
      </c>
      <c r="AM185" s="30">
        <f t="shared" si="305"/>
        <v>4655.7236617620956</v>
      </c>
      <c r="AN185" s="12">
        <f t="shared" si="306"/>
        <v>0.38740599295359468</v>
      </c>
      <c r="AO185">
        <f t="shared" si="307"/>
        <v>2730.8</v>
      </c>
      <c r="AX185" s="164" t="s">
        <v>337</v>
      </c>
      <c r="AY185" s="108">
        <v>2730.8</v>
      </c>
    </row>
    <row r="186" spans="1:57" x14ac:dyDescent="0.3">
      <c r="A186" s="37" t="s">
        <v>338</v>
      </c>
      <c r="B186" s="37" t="s">
        <v>833</v>
      </c>
      <c r="C186" s="2"/>
      <c r="D186" s="2"/>
      <c r="E186" s="1">
        <f>VLOOKUP(B186,Площадь!A:B,2,0)</f>
        <v>38</v>
      </c>
      <c r="F186">
        <f t="shared" si="284"/>
        <v>120</v>
      </c>
      <c r="G186" s="1">
        <v>31</v>
      </c>
      <c r="H186" s="1">
        <v>28</v>
      </c>
      <c r="I186" s="1">
        <v>31</v>
      </c>
      <c r="J186" s="1">
        <v>30</v>
      </c>
      <c r="L186" s="112"/>
      <c r="N186" s="16">
        <f t="shared" si="285"/>
        <v>38</v>
      </c>
      <c r="O186" s="16">
        <f t="shared" si="286"/>
        <v>38</v>
      </c>
      <c r="P186" s="16">
        <f t="shared" si="287"/>
        <v>38</v>
      </c>
      <c r="Q186" s="16">
        <f t="shared" si="288"/>
        <v>38</v>
      </c>
      <c r="R186" s="120"/>
      <c r="S186" s="159" t="str">
        <f>VLOOKUP(B186,Объем!A:D,4,0)</f>
        <v>14,866</v>
      </c>
      <c r="T186" s="159">
        <f>VLOOKUP(B186,Объем!A:E,5,0)</f>
        <v>18.228999999999999</v>
      </c>
      <c r="U186" s="11">
        <f t="shared" si="289"/>
        <v>3.3629999999999995</v>
      </c>
      <c r="V186" s="95">
        <f t="shared" si="406"/>
        <v>1.0885862714818413</v>
      </c>
      <c r="W186" s="95">
        <f t="shared" si="407"/>
        <v>0.98023214348484311</v>
      </c>
      <c r="X186" s="95">
        <f t="shared" si="408"/>
        <v>0.77607136341863658</v>
      </c>
      <c r="Y186" s="95">
        <f t="shared" si="409"/>
        <v>0.51811022161467879</v>
      </c>
      <c r="Z186" s="12">
        <f t="shared" si="294"/>
        <v>0.27817903750299977</v>
      </c>
      <c r="AA186" s="12">
        <f t="shared" si="295"/>
        <v>0.23321332450404142</v>
      </c>
      <c r="AB186" s="12">
        <f t="shared" si="296"/>
        <v>9.6931098002735638E-2</v>
      </c>
      <c r="AD186" s="12">
        <f t="shared" si="297"/>
        <v>1.3667653089848411</v>
      </c>
      <c r="AE186" s="12">
        <f t="shared" si="298"/>
        <v>1.2134454679888846</v>
      </c>
      <c r="AF186" s="12">
        <f t="shared" si="299"/>
        <v>0.87300246142137228</v>
      </c>
      <c r="AG186" s="12">
        <f t="shared" si="300"/>
        <v>0.51811022161467879</v>
      </c>
      <c r="AH186" s="30">
        <f t="shared" si="301"/>
        <v>3715.9888573741659</v>
      </c>
      <c r="AI186" s="30">
        <f t="shared" si="302"/>
        <v>3299.1398072775396</v>
      </c>
      <c r="AJ186" s="30">
        <f t="shared" si="303"/>
        <v>2373.5365521616554</v>
      </c>
      <c r="AK186" s="30">
        <f t="shared" si="304"/>
        <v>1408.6484327304211</v>
      </c>
      <c r="AM186" s="30">
        <f t="shared" si="305"/>
        <v>10797.313649543781</v>
      </c>
      <c r="AN186" s="12">
        <f t="shared" si="306"/>
        <v>0.60832346000977688</v>
      </c>
      <c r="AO186">
        <f t="shared" si="307"/>
        <v>6045.56</v>
      </c>
      <c r="AX186" s="164" t="s">
        <v>338</v>
      </c>
      <c r="AY186" s="108">
        <v>6045.56</v>
      </c>
    </row>
    <row r="187" spans="1:57" ht="15" thickBot="1" x14ac:dyDescent="0.35">
      <c r="A187" s="37" t="s">
        <v>339</v>
      </c>
      <c r="B187" s="37" t="s">
        <v>834</v>
      </c>
      <c r="C187" s="2"/>
      <c r="D187" s="2"/>
      <c r="E187" s="1">
        <f>VLOOKUP(B187,Площадь!A:B,2,0)</f>
        <v>23.8</v>
      </c>
      <c r="F187">
        <f t="shared" si="284"/>
        <v>120</v>
      </c>
      <c r="G187" s="1">
        <v>31</v>
      </c>
      <c r="H187" s="1">
        <v>28</v>
      </c>
      <c r="I187" s="1">
        <v>31</v>
      </c>
      <c r="J187" s="1">
        <v>30</v>
      </c>
      <c r="L187" s="112"/>
      <c r="N187" s="16">
        <f t="shared" si="285"/>
        <v>23.8</v>
      </c>
      <c r="O187" s="16">
        <f t="shared" si="286"/>
        <v>23.8</v>
      </c>
      <c r="P187" s="16">
        <f t="shared" si="287"/>
        <v>23.8</v>
      </c>
      <c r="Q187" s="16">
        <f t="shared" si="288"/>
        <v>23.8</v>
      </c>
      <c r="R187" s="120"/>
      <c r="S187" s="159" t="str">
        <f>VLOOKUP(B187,Объем!A:D,4,0)</f>
        <v>2,27</v>
      </c>
      <c r="T187" s="159">
        <f>VLOOKUP(B187,Объем!A:E,5,0)</f>
        <v>2.27</v>
      </c>
      <c r="U187" s="11">
        <f t="shared" si="289"/>
        <v>0</v>
      </c>
      <c r="V187" s="95">
        <f t="shared" si="406"/>
        <v>0</v>
      </c>
      <c r="W187" s="95">
        <f t="shared" si="407"/>
        <v>0</v>
      </c>
      <c r="X187" s="95">
        <f t="shared" si="408"/>
        <v>0</v>
      </c>
      <c r="Y187" s="95">
        <f t="shared" si="409"/>
        <v>0</v>
      </c>
      <c r="Z187" s="12">
        <f t="shared" si="294"/>
        <v>0.17422792348872093</v>
      </c>
      <c r="AA187" s="12">
        <f t="shared" si="295"/>
        <v>0.14606518745253122</v>
      </c>
      <c r="AB187" s="12">
        <f t="shared" si="296"/>
        <v>6.0709477170134432E-2</v>
      </c>
      <c r="AD187" s="12">
        <f t="shared" si="297"/>
        <v>0.17422792348872093</v>
      </c>
      <c r="AE187" s="12">
        <f t="shared" si="298"/>
        <v>0.14606518745253122</v>
      </c>
      <c r="AF187" s="12">
        <f t="shared" si="299"/>
        <v>6.0709477170134432E-2</v>
      </c>
      <c r="AG187" s="12">
        <f t="shared" si="300"/>
        <v>0</v>
      </c>
      <c r="AH187" s="30">
        <f t="shared" si="301"/>
        <v>473.69436293960428</v>
      </c>
      <c r="AI187" s="30">
        <f t="shared" si="302"/>
        <v>397.12495294969096</v>
      </c>
      <c r="AJ187" s="30">
        <f t="shared" si="303"/>
        <v>165.05814071970491</v>
      </c>
      <c r="AK187" s="30">
        <f t="shared" si="304"/>
        <v>0</v>
      </c>
      <c r="AM187" s="30">
        <f t="shared" si="305"/>
        <v>1035.8774566090001</v>
      </c>
      <c r="AN187" s="12">
        <f t="shared" si="306"/>
        <v>0.38100258811138654</v>
      </c>
      <c r="AO187">
        <f t="shared" si="307"/>
        <v>948.32</v>
      </c>
      <c r="AX187" s="164" t="s">
        <v>339</v>
      </c>
      <c r="AY187" s="165">
        <v>948.32</v>
      </c>
    </row>
    <row r="188" spans="1:57" x14ac:dyDescent="0.3">
      <c r="A188" s="37" t="s">
        <v>340</v>
      </c>
      <c r="B188" s="37" t="s">
        <v>835</v>
      </c>
      <c r="C188" s="2"/>
      <c r="D188" s="2"/>
      <c r="E188" s="1">
        <f>VLOOKUP(B188,Площадь!A:B,2,0)</f>
        <v>40.9</v>
      </c>
      <c r="F188">
        <f t="shared" si="284"/>
        <v>120</v>
      </c>
      <c r="G188" s="1">
        <v>31</v>
      </c>
      <c r="H188" s="1">
        <v>28</v>
      </c>
      <c r="I188" s="1">
        <v>31</v>
      </c>
      <c r="J188" s="1">
        <v>30</v>
      </c>
      <c r="L188" s="112"/>
      <c r="N188" s="16">
        <f t="shared" si="285"/>
        <v>40.9</v>
      </c>
      <c r="O188" s="16">
        <f t="shared" si="286"/>
        <v>40.9</v>
      </c>
      <c r="P188" s="16">
        <f t="shared" si="287"/>
        <v>40.9</v>
      </c>
      <c r="Q188" s="16">
        <f t="shared" si="288"/>
        <v>40.9</v>
      </c>
      <c r="R188" s="122"/>
      <c r="S188" s="159" t="str">
        <f>VLOOKUP(B188,Объем!A:D,4,0)</f>
        <v>5,629</v>
      </c>
      <c r="T188" s="159" t="str">
        <f>VLOOKUP(B188,Объем!A:E,5,0)</f>
        <v>не работает</v>
      </c>
      <c r="U188" s="11" t="e">
        <f t="shared" si="289"/>
        <v>#VALUE!</v>
      </c>
      <c r="V188" s="95">
        <f>$V$631*$E188*G188</f>
        <v>0.41055091053372972</v>
      </c>
      <c r="W188" s="95">
        <f t="shared" ref="W188" si="410">$V$631*$E188*H188</f>
        <v>0.37082017725627203</v>
      </c>
      <c r="X188" s="95">
        <f t="shared" ref="X188" si="411">$V$631*$E188*I188</f>
        <v>0.41055091053372972</v>
      </c>
      <c r="Y188" s="95">
        <f t="shared" ref="Y188" si="412">$V$631*$E188*J188</f>
        <v>0.39730733277457714</v>
      </c>
      <c r="Z188" s="12">
        <f t="shared" si="294"/>
        <v>0.29940849036507083</v>
      </c>
      <c r="AA188" s="12">
        <f t="shared" si="295"/>
        <v>0.25101118347934986</v>
      </c>
      <c r="AB188" s="12">
        <f t="shared" si="296"/>
        <v>0.10432847127136546</v>
      </c>
      <c r="AD188" s="12">
        <f t="shared" si="297"/>
        <v>0.70995940089880061</v>
      </c>
      <c r="AE188" s="12">
        <f t="shared" si="298"/>
        <v>0.62183136073562184</v>
      </c>
      <c r="AF188" s="12">
        <f t="shared" si="299"/>
        <v>0.51487938180509518</v>
      </c>
      <c r="AG188" s="12">
        <f t="shared" si="300"/>
        <v>0.39730733277457714</v>
      </c>
      <c r="AH188" s="30">
        <f t="shared" si="301"/>
        <v>1930.2518183516772</v>
      </c>
      <c r="AI188" s="30">
        <f t="shared" si="302"/>
        <v>1690.6475401952234</v>
      </c>
      <c r="AJ188" s="30">
        <f t="shared" si="303"/>
        <v>1399.864360839329</v>
      </c>
      <c r="AK188" s="30">
        <f t="shared" si="304"/>
        <v>1080.2071224941758</v>
      </c>
      <c r="AM188" s="30">
        <f t="shared" si="305"/>
        <v>6100.9708418804057</v>
      </c>
      <c r="AN188" s="12">
        <f t="shared" si="306"/>
        <v>0.65474814511578616</v>
      </c>
      <c r="AO188">
        <f t="shared" si="307"/>
        <v>3756.32</v>
      </c>
      <c r="AX188" s="164" t="s">
        <v>340</v>
      </c>
      <c r="AY188" s="108">
        <v>3756.32</v>
      </c>
    </row>
    <row r="189" spans="1:57" x14ac:dyDescent="0.3">
      <c r="A189" s="37" t="s">
        <v>341</v>
      </c>
      <c r="B189" s="37" t="s">
        <v>836</v>
      </c>
      <c r="C189" s="2"/>
      <c r="D189" s="2"/>
      <c r="E189" s="1">
        <f>VLOOKUP(B189,Площадь!A:B,2,0)</f>
        <v>69.7</v>
      </c>
      <c r="F189">
        <f t="shared" si="284"/>
        <v>120</v>
      </c>
      <c r="G189" s="1">
        <v>31</v>
      </c>
      <c r="H189" s="1">
        <v>28</v>
      </c>
      <c r="I189" s="1">
        <v>31</v>
      </c>
      <c r="J189" s="1">
        <v>30</v>
      </c>
      <c r="L189" s="112"/>
      <c r="N189" s="16">
        <f t="shared" si="285"/>
        <v>69.7</v>
      </c>
      <c r="O189" s="16">
        <f t="shared" si="286"/>
        <v>69.7</v>
      </c>
      <c r="P189" s="16">
        <f t="shared" si="287"/>
        <v>69.7</v>
      </c>
      <c r="Q189" s="16">
        <f t="shared" si="288"/>
        <v>69.7</v>
      </c>
      <c r="R189" s="120"/>
      <c r="S189" s="159" t="str">
        <f>VLOOKUP(B189,Объем!A:D,4,0)</f>
        <v>28,254</v>
      </c>
      <c r="T189" s="159">
        <f>VLOOKUP(B189,Объем!A:E,5,0)</f>
        <v>31.860199999999999</v>
      </c>
      <c r="U189" s="11">
        <f t="shared" si="289"/>
        <v>3.6061999999999976</v>
      </c>
      <c r="V189" s="95">
        <f>$U189*V$627/G$1*G189</f>
        <v>1.1673088945042565</v>
      </c>
      <c r="W189" s="95">
        <f t="shared" ref="W189" si="413">$U189*W$627/H$1*H189</f>
        <v>1.0511189877594527</v>
      </c>
      <c r="X189" s="95">
        <f t="shared" ref="X189" si="414">$U189*X$627/I$1*I189</f>
        <v>0.83219403828732852</v>
      </c>
      <c r="Y189" s="95">
        <f t="shared" ref="Y189" si="415">$U189*Y$627/J$1*J189</f>
        <v>0.55557807944896032</v>
      </c>
      <c r="Z189" s="12">
        <f t="shared" si="294"/>
        <v>0.510238918788397</v>
      </c>
      <c r="AA189" s="12">
        <f t="shared" si="295"/>
        <v>0.42776233468241287</v>
      </c>
      <c r="AB189" s="12">
        <f t="shared" si="296"/>
        <v>0.17779204028396511</v>
      </c>
      <c r="AD189" s="12">
        <f t="shared" si="297"/>
        <v>1.6775478132926533</v>
      </c>
      <c r="AE189" s="12">
        <f t="shared" si="298"/>
        <v>1.4788813224418655</v>
      </c>
      <c r="AF189" s="12">
        <f t="shared" si="299"/>
        <v>1.0099860785712935</v>
      </c>
      <c r="AG189" s="12">
        <f t="shared" si="300"/>
        <v>0.55557807944896032</v>
      </c>
      <c r="AH189" s="30">
        <f t="shared" si="301"/>
        <v>4560.9505457363321</v>
      </c>
      <c r="AI189" s="30">
        <f t="shared" si="302"/>
        <v>4020.8121170813929</v>
      </c>
      <c r="AJ189" s="30">
        <f t="shared" si="303"/>
        <v>2745.9703501412046</v>
      </c>
      <c r="AK189" s="30">
        <f t="shared" si="304"/>
        <v>1510.5167939674225</v>
      </c>
      <c r="AM189" s="30">
        <f t="shared" si="305"/>
        <v>12838.249806926351</v>
      </c>
      <c r="AN189" s="12">
        <f t="shared" si="306"/>
        <v>1.115793293754775</v>
      </c>
      <c r="AO189">
        <f t="shared" si="307"/>
        <v>7328.84</v>
      </c>
      <c r="AX189" s="164" t="s">
        <v>341</v>
      </c>
      <c r="AY189" s="108">
        <v>7328.84</v>
      </c>
    </row>
    <row r="190" spans="1:57" x14ac:dyDescent="0.3">
      <c r="A190" s="37" t="s">
        <v>342</v>
      </c>
      <c r="B190" s="37" t="s">
        <v>837</v>
      </c>
      <c r="C190" s="2"/>
      <c r="D190" s="2"/>
      <c r="E190" s="1">
        <f>VLOOKUP(B190,Площадь!A:B,2,0)</f>
        <v>49.4</v>
      </c>
      <c r="F190">
        <f t="shared" si="284"/>
        <v>120</v>
      </c>
      <c r="G190" s="1">
        <v>31</v>
      </c>
      <c r="H190" s="1">
        <v>28</v>
      </c>
      <c r="I190" s="1">
        <v>31</v>
      </c>
      <c r="J190" s="1">
        <v>30</v>
      </c>
      <c r="L190" s="112"/>
      <c r="N190" s="16">
        <f t="shared" si="285"/>
        <v>49.4</v>
      </c>
      <c r="O190" s="16">
        <f t="shared" si="286"/>
        <v>49.4</v>
      </c>
      <c r="P190" s="16">
        <f t="shared" si="287"/>
        <v>49.4</v>
      </c>
      <c r="Q190" s="16">
        <f t="shared" si="288"/>
        <v>49.4</v>
      </c>
      <c r="R190" s="120"/>
      <c r="S190" s="159" t="str">
        <f>VLOOKUP(B190,Объем!A:D,4,0)</f>
        <v>нет</v>
      </c>
      <c r="T190" s="159" t="str">
        <f>VLOOKUP(B190,Объем!A:E,5,0)</f>
        <v>не работает</v>
      </c>
      <c r="U190" s="11" t="e">
        <f t="shared" si="289"/>
        <v>#VALUE!</v>
      </c>
      <c r="V190" s="95">
        <f t="shared" ref="V190:V199" si="416">$V$631*$E190*G190</f>
        <v>0.49587322690382024</v>
      </c>
      <c r="W190" s="95">
        <f t="shared" ref="W190:W199" si="417">$V$631*$E190*H190</f>
        <v>0.44788549526796667</v>
      </c>
      <c r="X190" s="95">
        <f t="shared" ref="X190:X199" si="418">$V$631*$E190*I190</f>
        <v>0.49587322690382024</v>
      </c>
      <c r="Y190" s="95">
        <f t="shared" ref="Y190:Y199" si="419">$V$631*$E190*J190</f>
        <v>0.47987731635853575</v>
      </c>
      <c r="Z190" s="12">
        <f t="shared" si="294"/>
        <v>0.36163274875389972</v>
      </c>
      <c r="AA190" s="12">
        <f t="shared" si="295"/>
        <v>0.30317732185525387</v>
      </c>
      <c r="AB190" s="12">
        <f t="shared" si="296"/>
        <v>0.12601042740355634</v>
      </c>
      <c r="AD190" s="12">
        <f t="shared" si="297"/>
        <v>0.85750597565771991</v>
      </c>
      <c r="AE190" s="12">
        <f t="shared" si="298"/>
        <v>0.75106281712322054</v>
      </c>
      <c r="AF190" s="12">
        <f t="shared" si="299"/>
        <v>0.62188365430737658</v>
      </c>
      <c r="AG190" s="12">
        <f t="shared" si="300"/>
        <v>0.47987731635853575</v>
      </c>
      <c r="AH190" s="30">
        <f t="shared" si="301"/>
        <v>2331.404396737722</v>
      </c>
      <c r="AI190" s="30">
        <f t="shared" si="302"/>
        <v>2042.0046084509545</v>
      </c>
      <c r="AJ190" s="30">
        <f t="shared" si="303"/>
        <v>1690.7897170039817</v>
      </c>
      <c r="AK190" s="30">
        <f t="shared" si="304"/>
        <v>1304.7000452619143</v>
      </c>
      <c r="AM190" s="30">
        <f t="shared" si="305"/>
        <v>7368.8987674545715</v>
      </c>
      <c r="AN190" s="12">
        <f t="shared" si="306"/>
        <v>0.79082049801270982</v>
      </c>
      <c r="AO190">
        <f t="shared" si="307"/>
        <v>5141.84</v>
      </c>
      <c r="AX190" s="164" t="s">
        <v>342</v>
      </c>
      <c r="AY190" s="108">
        <v>5141.84</v>
      </c>
    </row>
    <row r="191" spans="1:57" x14ac:dyDescent="0.3">
      <c r="A191" s="37" t="s">
        <v>1178</v>
      </c>
      <c r="B191" s="37" t="s">
        <v>838</v>
      </c>
      <c r="C191" s="2"/>
      <c r="D191" s="2"/>
      <c r="E191" s="1">
        <f>VLOOKUP(B191,Площадь!A:B,2,0)</f>
        <v>23.9</v>
      </c>
      <c r="F191">
        <f t="shared" si="284"/>
        <v>120</v>
      </c>
      <c r="G191" s="1">
        <v>31</v>
      </c>
      <c r="H191" s="1">
        <v>28</v>
      </c>
      <c r="I191" s="1">
        <v>31</v>
      </c>
      <c r="J191" s="1">
        <v>30</v>
      </c>
      <c r="L191" s="112"/>
      <c r="N191" s="16">
        <f t="shared" si="285"/>
        <v>23.9</v>
      </c>
      <c r="O191" s="16">
        <f t="shared" si="286"/>
        <v>23.9</v>
      </c>
      <c r="P191" s="16">
        <f t="shared" si="287"/>
        <v>23.9</v>
      </c>
      <c r="Q191" s="16">
        <f t="shared" si="288"/>
        <v>23.9</v>
      </c>
      <c r="R191" s="120"/>
      <c r="S191" s="159">
        <f>VLOOKUP(B191,Объем!A:D,4,0)</f>
        <v>8</v>
      </c>
      <c r="T191" s="159" t="str">
        <f>VLOOKUP(B191,Объем!A:E,5,0)</f>
        <v>не работает</v>
      </c>
      <c r="U191" s="11" t="e">
        <f t="shared" si="289"/>
        <v>#VALUE!</v>
      </c>
      <c r="V191" s="95">
        <f t="shared" si="416"/>
        <v>0.23990627779354864</v>
      </c>
      <c r="W191" s="95">
        <f t="shared" si="417"/>
        <v>0.21668954123288264</v>
      </c>
      <c r="X191" s="95">
        <f t="shared" si="418"/>
        <v>0.23990627779354864</v>
      </c>
      <c r="Y191" s="95">
        <f t="shared" si="419"/>
        <v>0.23216736560665996</v>
      </c>
      <c r="Z191" s="12">
        <f t="shared" si="294"/>
        <v>0.17495997358741303</v>
      </c>
      <c r="AA191" s="12">
        <f t="shared" si="295"/>
        <v>0.14667890672754183</v>
      </c>
      <c r="AB191" s="12">
        <f t="shared" si="296"/>
        <v>6.0964559006983728E-2</v>
      </c>
      <c r="AD191" s="12">
        <f t="shared" si="297"/>
        <v>0.41486625138096167</v>
      </c>
      <c r="AE191" s="12">
        <f t="shared" si="298"/>
        <v>0.36336844796042445</v>
      </c>
      <c r="AF191" s="12">
        <f t="shared" si="299"/>
        <v>0.30087083680053239</v>
      </c>
      <c r="AG191" s="12">
        <f t="shared" si="300"/>
        <v>0.23216736560665996</v>
      </c>
      <c r="AH191" s="30">
        <f t="shared" si="301"/>
        <v>1127.9466615795864</v>
      </c>
      <c r="AI191" s="30">
        <f t="shared" si="302"/>
        <v>987.9334036837613</v>
      </c>
      <c r="AJ191" s="30">
        <f t="shared" si="303"/>
        <v>818.01364851002359</v>
      </c>
      <c r="AK191" s="30">
        <f t="shared" si="304"/>
        <v>631.22127695869926</v>
      </c>
      <c r="AM191" s="30">
        <f t="shared" si="305"/>
        <v>3565.1149907320705</v>
      </c>
      <c r="AN191" s="12">
        <f t="shared" si="306"/>
        <v>0.38260343932193858</v>
      </c>
      <c r="AO191">
        <f t="shared" si="307"/>
        <v>2913.48</v>
      </c>
      <c r="AX191" s="164" t="s">
        <v>1178</v>
      </c>
      <c r="AY191" s="108">
        <v>2913.48</v>
      </c>
    </row>
    <row r="192" spans="1:57" x14ac:dyDescent="0.3">
      <c r="A192" s="37" t="s">
        <v>343</v>
      </c>
      <c r="B192" s="37" t="s">
        <v>839</v>
      </c>
      <c r="C192" s="2"/>
      <c r="D192" s="2"/>
      <c r="E192" s="1">
        <f>VLOOKUP(B192,Площадь!A:B,2,0)</f>
        <v>24.2</v>
      </c>
      <c r="F192">
        <f t="shared" si="284"/>
        <v>120</v>
      </c>
      <c r="G192" s="1">
        <v>31</v>
      </c>
      <c r="H192" s="1">
        <v>28</v>
      </c>
      <c r="I192" s="1">
        <v>31</v>
      </c>
      <c r="J192" s="1">
        <v>30</v>
      </c>
      <c r="L192" s="112"/>
      <c r="N192" s="16">
        <f t="shared" si="285"/>
        <v>24.2</v>
      </c>
      <c r="O192" s="16">
        <f t="shared" si="286"/>
        <v>24.2</v>
      </c>
      <c r="P192" s="16">
        <f t="shared" si="287"/>
        <v>24.2</v>
      </c>
      <c r="Q192" s="16">
        <f t="shared" si="288"/>
        <v>24.2</v>
      </c>
      <c r="R192" s="120"/>
      <c r="S192" s="159">
        <f>VLOOKUP(B192,Объем!A:D,4,0)</f>
        <v>9.6290238923378517</v>
      </c>
      <c r="T192" s="159" t="str">
        <f>VLOOKUP(B192,Объем!A:E,5,0)</f>
        <v>не работает</v>
      </c>
      <c r="U192" s="11" t="e">
        <f t="shared" si="289"/>
        <v>#VALUE!</v>
      </c>
      <c r="V192" s="95">
        <f t="shared" si="416"/>
        <v>0.24291765366543419</v>
      </c>
      <c r="W192" s="95">
        <f t="shared" si="417"/>
        <v>0.2194094936332954</v>
      </c>
      <c r="X192" s="95">
        <f t="shared" si="418"/>
        <v>0.24291765366543419</v>
      </c>
      <c r="Y192" s="95">
        <f t="shared" si="419"/>
        <v>0.23508160032138795</v>
      </c>
      <c r="Z192" s="12">
        <f t="shared" si="294"/>
        <v>0.17715612388348934</v>
      </c>
      <c r="AA192" s="12">
        <f t="shared" si="295"/>
        <v>0.14852006455257374</v>
      </c>
      <c r="AB192" s="12">
        <f t="shared" si="296"/>
        <v>6.1729804517531642E-2</v>
      </c>
      <c r="AD192" s="12">
        <f t="shared" si="297"/>
        <v>0.4200737775489235</v>
      </c>
      <c r="AE192" s="12">
        <f t="shared" si="298"/>
        <v>0.36792955818586914</v>
      </c>
      <c r="AF192" s="12">
        <f t="shared" si="299"/>
        <v>0.30464745818296585</v>
      </c>
      <c r="AG192" s="12">
        <f t="shared" si="300"/>
        <v>0.23508160032138795</v>
      </c>
      <c r="AH192" s="30">
        <f t="shared" si="301"/>
        <v>1142.1049878755643</v>
      </c>
      <c r="AI192" s="30">
        <f t="shared" si="302"/>
        <v>1000.3342413869048</v>
      </c>
      <c r="AJ192" s="30">
        <f t="shared" si="303"/>
        <v>828.28160225701129</v>
      </c>
      <c r="AK192" s="30">
        <f t="shared" si="304"/>
        <v>639.14455658579607</v>
      </c>
      <c r="AM192" s="30">
        <f t="shared" si="305"/>
        <v>3609.8653881052765</v>
      </c>
      <c r="AN192" s="12">
        <f t="shared" si="306"/>
        <v>0.38740599295359468</v>
      </c>
      <c r="AO192">
        <f t="shared" si="307"/>
        <v>2518.7199999999998</v>
      </c>
      <c r="AX192" s="164" t="s">
        <v>343</v>
      </c>
      <c r="AY192" s="108">
        <v>2518.7199999999998</v>
      </c>
    </row>
    <row r="193" spans="1:57" x14ac:dyDescent="0.3">
      <c r="A193" s="37" t="s">
        <v>344</v>
      </c>
      <c r="B193" s="37" t="s">
        <v>840</v>
      </c>
      <c r="C193" s="2"/>
      <c r="D193" s="2"/>
      <c r="E193" s="1">
        <f>VLOOKUP(B193,Площадь!A:B,2,0)</f>
        <v>24.2</v>
      </c>
      <c r="F193">
        <f t="shared" si="284"/>
        <v>120</v>
      </c>
      <c r="G193" s="1">
        <v>31</v>
      </c>
      <c r="H193" s="1">
        <v>28</v>
      </c>
      <c r="I193" s="1">
        <v>31</v>
      </c>
      <c r="J193" s="1">
        <v>30</v>
      </c>
      <c r="L193" s="112"/>
      <c r="N193" s="16">
        <f t="shared" si="285"/>
        <v>24.2</v>
      </c>
      <c r="O193" s="16">
        <f t="shared" si="286"/>
        <v>24.2</v>
      </c>
      <c r="P193" s="16">
        <f t="shared" si="287"/>
        <v>24.2</v>
      </c>
      <c r="Q193" s="16">
        <f t="shared" si="288"/>
        <v>24.2</v>
      </c>
      <c r="R193" s="120"/>
      <c r="S193" s="159" t="str">
        <f>VLOOKUP(B193,Объем!A:D,4,0)</f>
        <v>нет</v>
      </c>
      <c r="T193" s="159" t="str">
        <f>VLOOKUP(B193,Объем!A:E,5,0)</f>
        <v>не работает</v>
      </c>
      <c r="U193" s="11" t="e">
        <f t="shared" si="289"/>
        <v>#VALUE!</v>
      </c>
      <c r="V193" s="95">
        <f t="shared" si="416"/>
        <v>0.24291765366543419</v>
      </c>
      <c r="W193" s="95">
        <f t="shared" si="417"/>
        <v>0.2194094936332954</v>
      </c>
      <c r="X193" s="95">
        <f t="shared" si="418"/>
        <v>0.24291765366543419</v>
      </c>
      <c r="Y193" s="95">
        <f t="shared" si="419"/>
        <v>0.23508160032138795</v>
      </c>
      <c r="Z193" s="12">
        <f t="shared" si="294"/>
        <v>0.17715612388348934</v>
      </c>
      <c r="AA193" s="12">
        <f t="shared" si="295"/>
        <v>0.14852006455257374</v>
      </c>
      <c r="AB193" s="12">
        <f t="shared" si="296"/>
        <v>6.1729804517531642E-2</v>
      </c>
      <c r="AD193" s="12">
        <f t="shared" si="297"/>
        <v>0.4200737775489235</v>
      </c>
      <c r="AE193" s="12">
        <f t="shared" si="298"/>
        <v>0.36792955818586914</v>
      </c>
      <c r="AF193" s="12">
        <f t="shared" si="299"/>
        <v>0.30464745818296585</v>
      </c>
      <c r="AG193" s="12">
        <f t="shared" si="300"/>
        <v>0.23508160032138795</v>
      </c>
      <c r="AH193" s="30">
        <f t="shared" si="301"/>
        <v>1142.1049878755643</v>
      </c>
      <c r="AI193" s="30">
        <f t="shared" si="302"/>
        <v>1000.3342413869048</v>
      </c>
      <c r="AJ193" s="30">
        <f t="shared" si="303"/>
        <v>828.28160225701129</v>
      </c>
      <c r="AK193" s="30">
        <f t="shared" si="304"/>
        <v>639.14455658579607</v>
      </c>
      <c r="AM193" s="30">
        <f t="shared" si="305"/>
        <v>3609.8653881052765</v>
      </c>
      <c r="AN193" s="12">
        <f t="shared" si="306"/>
        <v>0.38740599295359468</v>
      </c>
      <c r="AO193">
        <f t="shared" si="307"/>
        <v>2518.7199999999998</v>
      </c>
      <c r="AX193" s="164" t="s">
        <v>344</v>
      </c>
      <c r="AY193" s="108">
        <v>2518.7199999999998</v>
      </c>
    </row>
    <row r="194" spans="1:57" x14ac:dyDescent="0.3">
      <c r="A194" s="37" t="s">
        <v>1312</v>
      </c>
      <c r="B194" s="37" t="s">
        <v>74</v>
      </c>
      <c r="C194" s="2"/>
      <c r="D194" s="2"/>
      <c r="E194" s="1">
        <f>VLOOKUP(B194,Площадь!A:B,2,0)</f>
        <v>33.4</v>
      </c>
      <c r="F194">
        <f t="shared" si="284"/>
        <v>120</v>
      </c>
      <c r="G194" s="1">
        <v>31</v>
      </c>
      <c r="H194" s="1">
        <v>28</v>
      </c>
      <c r="I194" s="1">
        <v>31</v>
      </c>
      <c r="J194" s="1">
        <v>30</v>
      </c>
      <c r="L194" s="112"/>
      <c r="N194" s="16">
        <f t="shared" si="285"/>
        <v>33.4</v>
      </c>
      <c r="O194" s="16">
        <f t="shared" si="286"/>
        <v>33.4</v>
      </c>
      <c r="P194" s="16">
        <f t="shared" si="287"/>
        <v>33.4</v>
      </c>
      <c r="Q194" s="16">
        <f t="shared" si="288"/>
        <v>33.4</v>
      </c>
      <c r="R194" s="120"/>
      <c r="S194" s="159">
        <f>VLOOKUP(B194,Объем!A:D,4,0)</f>
        <v>10.295669128116026</v>
      </c>
      <c r="T194" s="159" t="str">
        <f>VLOOKUP(B194,Объем!A:E,5,0)</f>
        <v>не работает</v>
      </c>
      <c r="U194" s="11" t="e">
        <f t="shared" si="289"/>
        <v>#VALUE!</v>
      </c>
      <c r="V194" s="95">
        <f t="shared" si="416"/>
        <v>0.335266513736591</v>
      </c>
      <c r="W194" s="95">
        <f t="shared" si="417"/>
        <v>0.30282136724595315</v>
      </c>
      <c r="X194" s="95">
        <f t="shared" si="418"/>
        <v>0.335266513736591</v>
      </c>
      <c r="Y194" s="95">
        <f t="shared" si="419"/>
        <v>0.32445146490637838</v>
      </c>
      <c r="Z194" s="12">
        <f t="shared" si="294"/>
        <v>0.24450473296316297</v>
      </c>
      <c r="AA194" s="12">
        <f t="shared" si="295"/>
        <v>0.20498223785355218</v>
      </c>
      <c r="AB194" s="12">
        <f t="shared" si="296"/>
        <v>8.5197333507667644E-2</v>
      </c>
      <c r="AD194" s="12">
        <f t="shared" si="297"/>
        <v>0.57977124669975399</v>
      </c>
      <c r="AE194" s="12">
        <f t="shared" si="298"/>
        <v>0.5078036050995054</v>
      </c>
      <c r="AF194" s="12">
        <f t="shared" si="299"/>
        <v>0.42046384724425867</v>
      </c>
      <c r="AG194" s="12">
        <f t="shared" si="300"/>
        <v>0.32445146490637838</v>
      </c>
      <c r="AH194" s="30">
        <f t="shared" si="301"/>
        <v>1576.2936609522253</v>
      </c>
      <c r="AI194" s="30">
        <f t="shared" si="302"/>
        <v>1380.6265976166374</v>
      </c>
      <c r="AJ194" s="30">
        <f t="shared" si="303"/>
        <v>1143.1655171646355</v>
      </c>
      <c r="AK194" s="30">
        <f t="shared" si="304"/>
        <v>882.12513181675968</v>
      </c>
      <c r="AM194" s="30">
        <f t="shared" si="305"/>
        <v>4982.2109075502576</v>
      </c>
      <c r="AN194" s="12">
        <f t="shared" si="306"/>
        <v>0.53468430432438285</v>
      </c>
      <c r="AO194">
        <f t="shared" si="307"/>
        <v>2541.56</v>
      </c>
      <c r="AX194" s="164" t="s">
        <v>1312</v>
      </c>
      <c r="AY194" s="108">
        <v>2541.56</v>
      </c>
    </row>
    <row r="195" spans="1:57" x14ac:dyDescent="0.3">
      <c r="A195" s="37" t="s">
        <v>345</v>
      </c>
      <c r="B195" s="37" t="s">
        <v>841</v>
      </c>
      <c r="C195" s="2"/>
      <c r="D195" s="2"/>
      <c r="E195" s="1">
        <f>VLOOKUP(B195,Площадь!A:B,2,0)</f>
        <v>38</v>
      </c>
      <c r="F195">
        <f t="shared" ref="F195:F258" si="420">SUM(G195:J195)</f>
        <v>120</v>
      </c>
      <c r="G195" s="1">
        <v>31</v>
      </c>
      <c r="H195" s="1">
        <v>28</v>
      </c>
      <c r="I195" s="1">
        <v>31</v>
      </c>
      <c r="J195" s="1">
        <v>30</v>
      </c>
      <c r="L195" s="112"/>
      <c r="N195" s="16">
        <f t="shared" ref="N195:N258" si="421">ROUND($E195/G$37*G195,2)</f>
        <v>38</v>
      </c>
      <c r="O195" s="16">
        <f t="shared" ref="O195:O258" si="422">ROUND($E195/H$37*H195,2)</f>
        <v>38</v>
      </c>
      <c r="P195" s="16">
        <f t="shared" ref="P195:P258" si="423">ROUND($E195/I$37*I195,2)</f>
        <v>38</v>
      </c>
      <c r="Q195" s="16">
        <f t="shared" ref="Q195:Q258" si="424">ROUND($E195/J$37*J195,2)</f>
        <v>38</v>
      </c>
      <c r="R195" s="120"/>
      <c r="S195" s="159" t="str">
        <f>VLOOKUP(B195,Объем!A:D,4,0)</f>
        <v>11,255</v>
      </c>
      <c r="T195" s="159" t="str">
        <f>VLOOKUP(B195,Объем!A:E,5,0)</f>
        <v>не работает</v>
      </c>
      <c r="U195" s="11" t="e">
        <f t="shared" ref="U195:U258" si="425">T195-S195</f>
        <v>#VALUE!</v>
      </c>
      <c r="V195" s="95">
        <f t="shared" si="416"/>
        <v>0.38144094377216942</v>
      </c>
      <c r="W195" s="95">
        <f t="shared" si="417"/>
        <v>0.34452730405228205</v>
      </c>
      <c r="X195" s="95">
        <f t="shared" si="418"/>
        <v>0.38144094377216942</v>
      </c>
      <c r="Y195" s="95">
        <f t="shared" si="419"/>
        <v>0.36913639719887359</v>
      </c>
      <c r="Z195" s="12">
        <f t="shared" ref="Z195:Z258" si="426">Z$627/$N$627*N195</f>
        <v>0.27817903750299977</v>
      </c>
      <c r="AA195" s="12">
        <f t="shared" ref="AA195:AA258" si="427">AA$627/$O$627*O195</f>
        <v>0.23321332450404142</v>
      </c>
      <c r="AB195" s="12">
        <f t="shared" ref="AB195:AB258" si="428">AB$627/$P$627*P195</f>
        <v>9.6931098002735638E-2</v>
      </c>
      <c r="AD195" s="12">
        <f t="shared" si="297"/>
        <v>0.65961998127516919</v>
      </c>
      <c r="AE195" s="12">
        <f t="shared" si="298"/>
        <v>0.57774062855632347</v>
      </c>
      <c r="AF195" s="12">
        <f t="shared" si="299"/>
        <v>0.47837204177490505</v>
      </c>
      <c r="AG195" s="12">
        <f t="shared" si="300"/>
        <v>0.36913639719887359</v>
      </c>
      <c r="AH195" s="30">
        <f t="shared" si="301"/>
        <v>1793.3879974905556</v>
      </c>
      <c r="AI195" s="30">
        <f t="shared" si="302"/>
        <v>1570.7727757315035</v>
      </c>
      <c r="AJ195" s="30">
        <f t="shared" si="303"/>
        <v>1300.6074746184474</v>
      </c>
      <c r="AK195" s="30">
        <f t="shared" si="304"/>
        <v>1003.6154194322415</v>
      </c>
      <c r="AM195" s="30">
        <f t="shared" si="305"/>
        <v>5668.3836672727484</v>
      </c>
      <c r="AN195" s="12">
        <f t="shared" si="306"/>
        <v>0.60832346000977688</v>
      </c>
      <c r="AO195">
        <f t="shared" si="307"/>
        <v>3985.8</v>
      </c>
      <c r="AQ195" s="75"/>
      <c r="AR195" s="75"/>
      <c r="AS195" s="75"/>
      <c r="AT195" s="75"/>
      <c r="AU195" s="75"/>
      <c r="AV195" s="75"/>
      <c r="AW195" s="75"/>
      <c r="AX195" s="164" t="s">
        <v>345</v>
      </c>
      <c r="AY195" s="108">
        <v>3985.8</v>
      </c>
      <c r="AZ195" s="75"/>
      <c r="BA195" s="75"/>
      <c r="BB195" s="75"/>
      <c r="BC195" s="75"/>
      <c r="BD195" s="75"/>
      <c r="BE195" s="75"/>
    </row>
    <row r="196" spans="1:57" x14ac:dyDescent="0.3">
      <c r="A196" s="37" t="s">
        <v>346</v>
      </c>
      <c r="B196" s="37" t="s">
        <v>842</v>
      </c>
      <c r="C196" s="2"/>
      <c r="D196" s="2"/>
      <c r="E196" s="1">
        <f>VLOOKUP(B196,Площадь!A:B,2,0)</f>
        <v>23.8</v>
      </c>
      <c r="F196">
        <f t="shared" si="420"/>
        <v>60</v>
      </c>
      <c r="G196" s="1">
        <v>31</v>
      </c>
      <c r="H196" s="1">
        <v>28</v>
      </c>
      <c r="I196" s="1">
        <v>1</v>
      </c>
      <c r="J196" s="1"/>
      <c r="L196" s="112"/>
      <c r="N196" s="16">
        <f t="shared" si="421"/>
        <v>23.8</v>
      </c>
      <c r="O196" s="16">
        <f t="shared" si="422"/>
        <v>23.8</v>
      </c>
      <c r="P196" s="16">
        <f t="shared" si="423"/>
        <v>0.77</v>
      </c>
      <c r="Q196" s="16">
        <f t="shared" si="424"/>
        <v>0</v>
      </c>
      <c r="R196" s="120"/>
      <c r="S196" s="159">
        <f>VLOOKUP(B196,Объем!A:D,4,0)</f>
        <v>7.8852664726297865</v>
      </c>
      <c r="T196" s="159" t="str">
        <f>VLOOKUP(B196,Объем!A:E,5,0)</f>
        <v>не работает</v>
      </c>
      <c r="U196" s="11" t="e">
        <f t="shared" si="425"/>
        <v>#VALUE!</v>
      </c>
      <c r="V196" s="95">
        <f t="shared" si="416"/>
        <v>0.23890248583625348</v>
      </c>
      <c r="W196" s="95">
        <f t="shared" si="417"/>
        <v>0.21578289043274509</v>
      </c>
      <c r="X196" s="95">
        <f t="shared" si="418"/>
        <v>7.7065318011694675E-3</v>
      </c>
      <c r="Y196" s="95">
        <f t="shared" si="419"/>
        <v>0</v>
      </c>
      <c r="Z196" s="12">
        <f t="shared" si="426"/>
        <v>0.17422792348872093</v>
      </c>
      <c r="AA196" s="12">
        <f t="shared" si="427"/>
        <v>0.14606518745253122</v>
      </c>
      <c r="AB196" s="12">
        <f t="shared" si="428"/>
        <v>1.9641301437396431E-3</v>
      </c>
      <c r="AD196" s="12">
        <f t="shared" ref="AD196:AD259" si="429">Z196+V196</f>
        <v>0.41313040932497441</v>
      </c>
      <c r="AE196" s="12">
        <f t="shared" ref="AE196:AE259" si="430">AA196+W196</f>
        <v>0.36184807788527629</v>
      </c>
      <c r="AF196" s="12">
        <f t="shared" ref="AF196:AF259" si="431">AB196+X196</f>
        <v>9.6706619449091098E-3</v>
      </c>
      <c r="AG196" s="12">
        <f t="shared" ref="AG196:AG259" si="432">AC196+Y196</f>
        <v>0</v>
      </c>
      <c r="AH196" s="30">
        <f t="shared" ref="AH196:AH259" si="433">AD196*$AJ$1</f>
        <v>1123.227219480927</v>
      </c>
      <c r="AI196" s="30">
        <f t="shared" ref="AI196:AI259" si="434">AE196*$AJ$1</f>
        <v>983.79979111604689</v>
      </c>
      <c r="AJ196" s="30">
        <f t="shared" ref="AJ196:AJ259" si="435">AF196*$AJ$1</f>
        <v>26.292789109057786</v>
      </c>
      <c r="AK196" s="30">
        <f t="shared" ref="AK196:AK259" si="436">AG196*$AJ$1</f>
        <v>0</v>
      </c>
      <c r="AM196" s="30">
        <f t="shared" ref="AM196:AM259" si="437">SUM(AH196:AK196)</f>
        <v>2133.3197997060315</v>
      </c>
      <c r="AN196" s="12">
        <f t="shared" ref="AN196:AN259" si="438">Z196+AA196+AB196+AC196</f>
        <v>0.32225724108499176</v>
      </c>
      <c r="AO196">
        <f t="shared" ref="AO196:AO259" si="439">VLOOKUP(A196,AX:AY,2,0)</f>
        <v>1858.05</v>
      </c>
      <c r="AX196" s="164" t="s">
        <v>346</v>
      </c>
      <c r="AY196" s="108">
        <v>1858.05</v>
      </c>
    </row>
    <row r="197" spans="1:57" x14ac:dyDescent="0.3">
      <c r="A197" s="37" t="s">
        <v>2008</v>
      </c>
      <c r="B197" s="37" t="s">
        <v>842</v>
      </c>
      <c r="C197" s="2">
        <v>44987</v>
      </c>
      <c r="D197" s="2"/>
      <c r="E197" s="1">
        <f>VLOOKUP(B197,Площадь!A:B,2,0)</f>
        <v>23.8</v>
      </c>
      <c r="F197">
        <f t="shared" si="420"/>
        <v>60</v>
      </c>
      <c r="G197" s="1"/>
      <c r="H197" s="1"/>
      <c r="I197" s="1">
        <v>30</v>
      </c>
      <c r="J197" s="1">
        <v>30</v>
      </c>
      <c r="L197" s="112"/>
      <c r="N197" s="16">
        <f t="shared" si="421"/>
        <v>0</v>
      </c>
      <c r="O197" s="16">
        <f t="shared" si="422"/>
        <v>0</v>
      </c>
      <c r="P197" s="16">
        <f t="shared" si="423"/>
        <v>23.03</v>
      </c>
      <c r="Q197" s="16">
        <f t="shared" si="424"/>
        <v>23.8</v>
      </c>
      <c r="R197" s="120"/>
      <c r="S197" s="159">
        <f>VLOOKUP(B197,Объем!A:D,4,0)</f>
        <v>7.8852664726297865</v>
      </c>
      <c r="T197" s="159" t="str">
        <f>VLOOKUP(B197,Объем!A:E,5,0)</f>
        <v>не работает</v>
      </c>
      <c r="U197" s="11" t="e">
        <f t="shared" si="425"/>
        <v>#VALUE!</v>
      </c>
      <c r="V197" s="95">
        <f t="shared" si="416"/>
        <v>0</v>
      </c>
      <c r="W197" s="95">
        <f t="shared" si="417"/>
        <v>0</v>
      </c>
      <c r="X197" s="95">
        <f t="shared" si="418"/>
        <v>0.23119595403508403</v>
      </c>
      <c r="Y197" s="95">
        <f t="shared" si="419"/>
        <v>0.23119595403508403</v>
      </c>
      <c r="Z197" s="12">
        <f t="shared" si="426"/>
        <v>0</v>
      </c>
      <c r="AA197" s="12">
        <f t="shared" si="427"/>
        <v>0</v>
      </c>
      <c r="AB197" s="12">
        <f t="shared" si="428"/>
        <v>5.8745347026394786E-2</v>
      </c>
      <c r="AD197" s="12">
        <f t="shared" si="429"/>
        <v>0</v>
      </c>
      <c r="AE197" s="12">
        <f t="shared" si="430"/>
        <v>0</v>
      </c>
      <c r="AF197" s="12">
        <f t="shared" si="431"/>
        <v>0.28994130106147881</v>
      </c>
      <c r="AG197" s="12">
        <f t="shared" si="432"/>
        <v>0.23119595403508403</v>
      </c>
      <c r="AH197" s="30">
        <f t="shared" si="433"/>
        <v>0</v>
      </c>
      <c r="AI197" s="30">
        <f t="shared" si="434"/>
        <v>0</v>
      </c>
      <c r="AJ197" s="30">
        <f t="shared" si="435"/>
        <v>788.2982081519699</v>
      </c>
      <c r="AK197" s="30">
        <f t="shared" si="436"/>
        <v>628.58018374966719</v>
      </c>
      <c r="AM197" s="30">
        <f t="shared" si="437"/>
        <v>1416.8783919016371</v>
      </c>
      <c r="AN197" s="12">
        <f t="shared" si="438"/>
        <v>5.8745347026394786E-2</v>
      </c>
      <c r="AO197">
        <f t="shared" si="439"/>
        <v>619.34</v>
      </c>
      <c r="AX197" s="164" t="s">
        <v>2008</v>
      </c>
      <c r="AY197" s="165">
        <v>619.34</v>
      </c>
    </row>
    <row r="198" spans="1:57" x14ac:dyDescent="0.3">
      <c r="A198" s="37" t="s">
        <v>347</v>
      </c>
      <c r="B198" s="37" t="s">
        <v>843</v>
      </c>
      <c r="C198" s="2"/>
      <c r="D198" s="2"/>
      <c r="E198" s="1">
        <f>VLOOKUP(B198,Площадь!A:B,2,0)</f>
        <v>40.9</v>
      </c>
      <c r="F198">
        <f t="shared" si="420"/>
        <v>120</v>
      </c>
      <c r="G198" s="1">
        <v>31</v>
      </c>
      <c r="H198" s="1">
        <v>28</v>
      </c>
      <c r="I198" s="1">
        <v>31</v>
      </c>
      <c r="J198" s="1">
        <v>30</v>
      </c>
      <c r="L198" s="112"/>
      <c r="N198" s="16">
        <f t="shared" si="421"/>
        <v>40.9</v>
      </c>
      <c r="O198" s="16">
        <f t="shared" si="422"/>
        <v>40.9</v>
      </c>
      <c r="P198" s="16">
        <f t="shared" si="423"/>
        <v>40.9</v>
      </c>
      <c r="Q198" s="16">
        <f t="shared" si="424"/>
        <v>40.9</v>
      </c>
      <c r="R198" s="120"/>
      <c r="S198" s="159">
        <f>VLOOKUP(B198,Объем!A:D,4,0)</f>
        <v>12.859446165149505</v>
      </c>
      <c r="T198" s="159" t="str">
        <f>VLOOKUP(B198,Объем!A:E,5,0)</f>
        <v>не работает</v>
      </c>
      <c r="U198" s="11" t="e">
        <f t="shared" si="425"/>
        <v>#VALUE!</v>
      </c>
      <c r="V198" s="95">
        <f t="shared" si="416"/>
        <v>0.41055091053372972</v>
      </c>
      <c r="W198" s="95">
        <f t="shared" si="417"/>
        <v>0.37082017725627203</v>
      </c>
      <c r="X198" s="95">
        <f t="shared" si="418"/>
        <v>0.41055091053372972</v>
      </c>
      <c r="Y198" s="95">
        <f t="shared" si="419"/>
        <v>0.39730733277457714</v>
      </c>
      <c r="Z198" s="12">
        <f t="shared" si="426"/>
        <v>0.29940849036507083</v>
      </c>
      <c r="AA198" s="12">
        <f t="shared" si="427"/>
        <v>0.25101118347934986</v>
      </c>
      <c r="AB198" s="12">
        <f t="shared" si="428"/>
        <v>0.10432847127136546</v>
      </c>
      <c r="AD198" s="12">
        <f t="shared" si="429"/>
        <v>0.70995940089880061</v>
      </c>
      <c r="AE198" s="12">
        <f t="shared" si="430"/>
        <v>0.62183136073562184</v>
      </c>
      <c r="AF198" s="12">
        <f t="shared" si="431"/>
        <v>0.51487938180509518</v>
      </c>
      <c r="AG198" s="12">
        <f t="shared" si="432"/>
        <v>0.39730733277457714</v>
      </c>
      <c r="AH198" s="30">
        <f t="shared" si="433"/>
        <v>1930.2518183516772</v>
      </c>
      <c r="AI198" s="30">
        <f t="shared" si="434"/>
        <v>1690.6475401952234</v>
      </c>
      <c r="AJ198" s="30">
        <f t="shared" si="435"/>
        <v>1399.864360839329</v>
      </c>
      <c r="AK198" s="30">
        <f t="shared" si="436"/>
        <v>1080.2071224941758</v>
      </c>
      <c r="AM198" s="30">
        <f t="shared" si="437"/>
        <v>6100.9708418804057</v>
      </c>
      <c r="AN198" s="12">
        <f t="shared" si="438"/>
        <v>0.65474814511578616</v>
      </c>
      <c r="AO198">
        <f t="shared" si="439"/>
        <v>4256.6000000000004</v>
      </c>
      <c r="AX198" s="164" t="s">
        <v>347</v>
      </c>
      <c r="AY198" s="108">
        <v>4256.6000000000004</v>
      </c>
    </row>
    <row r="199" spans="1:57" x14ac:dyDescent="0.3">
      <c r="A199" s="37" t="s">
        <v>348</v>
      </c>
      <c r="B199" s="37" t="s">
        <v>844</v>
      </c>
      <c r="C199" s="2"/>
      <c r="D199" s="2"/>
      <c r="E199" s="1">
        <f>VLOOKUP(B199,Площадь!A:B,2,0)</f>
        <v>69.7</v>
      </c>
      <c r="F199">
        <f t="shared" si="420"/>
        <v>120</v>
      </c>
      <c r="G199" s="1">
        <v>31</v>
      </c>
      <c r="H199" s="1">
        <v>28</v>
      </c>
      <c r="I199" s="1">
        <v>31</v>
      </c>
      <c r="J199" s="1">
        <v>30</v>
      </c>
      <c r="L199" s="112"/>
      <c r="N199" s="16">
        <f t="shared" si="421"/>
        <v>69.7</v>
      </c>
      <c r="O199" s="16">
        <f t="shared" si="422"/>
        <v>69.7</v>
      </c>
      <c r="P199" s="16">
        <f t="shared" si="423"/>
        <v>69.7</v>
      </c>
      <c r="Q199" s="16">
        <f t="shared" si="424"/>
        <v>69.7</v>
      </c>
      <c r="R199" s="120"/>
      <c r="S199" s="159">
        <f>VLOOKUP(B199,Объем!A:D,4,0)</f>
        <v>26.927180384130093</v>
      </c>
      <c r="T199" s="159" t="str">
        <f>VLOOKUP(B199,Объем!A:E,5,0)</f>
        <v>не работает</v>
      </c>
      <c r="U199" s="11" t="e">
        <f t="shared" si="425"/>
        <v>#VALUE!</v>
      </c>
      <c r="V199" s="95">
        <f t="shared" si="416"/>
        <v>0.6996429942347423</v>
      </c>
      <c r="W199" s="95">
        <f t="shared" si="417"/>
        <v>0.6319356076958963</v>
      </c>
      <c r="X199" s="95">
        <f t="shared" si="418"/>
        <v>0.6996429942347423</v>
      </c>
      <c r="Y199" s="95">
        <f t="shared" si="419"/>
        <v>0.67707386538846026</v>
      </c>
      <c r="Z199" s="12">
        <f t="shared" si="426"/>
        <v>0.510238918788397</v>
      </c>
      <c r="AA199" s="12">
        <f t="shared" si="427"/>
        <v>0.42776233468241287</v>
      </c>
      <c r="AB199" s="12">
        <f t="shared" si="428"/>
        <v>0.17779204028396511</v>
      </c>
      <c r="AD199" s="12">
        <f t="shared" si="429"/>
        <v>1.2098819130231393</v>
      </c>
      <c r="AE199" s="12">
        <f t="shared" si="430"/>
        <v>1.0596979423783091</v>
      </c>
      <c r="AF199" s="12">
        <f t="shared" si="431"/>
        <v>0.87743503451870741</v>
      </c>
      <c r="AG199" s="12">
        <f t="shared" si="432"/>
        <v>0.67707386538846026</v>
      </c>
      <c r="AH199" s="30">
        <f t="shared" si="433"/>
        <v>3289.4511427655716</v>
      </c>
      <c r="AI199" s="30">
        <f t="shared" si="434"/>
        <v>2881.1279596969944</v>
      </c>
      <c r="AJ199" s="30">
        <f t="shared" si="435"/>
        <v>2385.5879205501524</v>
      </c>
      <c r="AK199" s="30">
        <f t="shared" si="436"/>
        <v>1840.8419666954537</v>
      </c>
      <c r="AM199" s="30">
        <f t="shared" si="437"/>
        <v>10397.008989708173</v>
      </c>
      <c r="AN199" s="12">
        <f t="shared" si="438"/>
        <v>1.115793293754775</v>
      </c>
      <c r="AO199">
        <f t="shared" si="439"/>
        <v>7253.8</v>
      </c>
      <c r="AX199" s="164" t="s">
        <v>348</v>
      </c>
      <c r="AY199" s="108">
        <v>7253.8</v>
      </c>
    </row>
    <row r="200" spans="1:57" x14ac:dyDescent="0.3">
      <c r="A200" s="37" t="s">
        <v>349</v>
      </c>
      <c r="B200" s="37" t="s">
        <v>845</v>
      </c>
      <c r="C200" s="2"/>
      <c r="D200" s="2"/>
      <c r="E200" s="1">
        <f>VLOOKUP(B200,Площадь!A:B,2,0)</f>
        <v>49.4</v>
      </c>
      <c r="F200">
        <f t="shared" si="420"/>
        <v>120</v>
      </c>
      <c r="G200" s="1">
        <v>31</v>
      </c>
      <c r="H200" s="1">
        <v>28</v>
      </c>
      <c r="I200" s="1">
        <v>31</v>
      </c>
      <c r="J200" s="1">
        <v>30</v>
      </c>
      <c r="L200" s="112"/>
      <c r="N200" s="16">
        <f t="shared" si="421"/>
        <v>49.4</v>
      </c>
      <c r="O200" s="16">
        <f t="shared" si="422"/>
        <v>49.4</v>
      </c>
      <c r="P200" s="16">
        <f t="shared" si="423"/>
        <v>49.4</v>
      </c>
      <c r="Q200" s="16">
        <f t="shared" si="424"/>
        <v>49.4</v>
      </c>
      <c r="R200" s="120"/>
      <c r="S200" s="159" t="str">
        <f>VLOOKUP(B200,Объем!A:D,4,0)</f>
        <v>10,421</v>
      </c>
      <c r="T200" s="159">
        <f>VLOOKUP(B200,Объем!A:E,5,0)</f>
        <v>12.664</v>
      </c>
      <c r="U200" s="11">
        <f t="shared" si="425"/>
        <v>2.2430000000000003</v>
      </c>
      <c r="V200" s="95">
        <f t="shared" ref="V200:V207" si="440">$U200*V$627/G$1*G200</f>
        <v>0.72604787598387477</v>
      </c>
      <c r="W200" s="95">
        <f t="shared" ref="W200:W207" si="441">$U200*W$627/H$1*H200</f>
        <v>0.65377957116755991</v>
      </c>
      <c r="X200" s="95">
        <f t="shared" ref="X200:X207" si="442">$U200*X$627/I$1*I200</f>
        <v>0.51761167652334295</v>
      </c>
      <c r="Y200" s="95">
        <f t="shared" ref="Y200:Y207" si="443">$U200*Y$627/J$1*J200</f>
        <v>0.34556087632522298</v>
      </c>
      <c r="Z200" s="12">
        <f t="shared" si="426"/>
        <v>0.36163274875389972</v>
      </c>
      <c r="AA200" s="12">
        <f t="shared" si="427"/>
        <v>0.30317732185525387</v>
      </c>
      <c r="AB200" s="12">
        <f t="shared" si="428"/>
        <v>0.12601042740355634</v>
      </c>
      <c r="AD200" s="12">
        <f t="shared" si="429"/>
        <v>1.0876806247377746</v>
      </c>
      <c r="AE200" s="12">
        <f t="shared" si="430"/>
        <v>0.95695689302281384</v>
      </c>
      <c r="AF200" s="12">
        <f t="shared" si="431"/>
        <v>0.64362210392689923</v>
      </c>
      <c r="AG200" s="12">
        <f t="shared" si="432"/>
        <v>0.34556087632522298</v>
      </c>
      <c r="AH200" s="30">
        <f t="shared" si="433"/>
        <v>2957.2078361495564</v>
      </c>
      <c r="AI200" s="30">
        <f t="shared" si="434"/>
        <v>2601.7935398882869</v>
      </c>
      <c r="AJ200" s="30">
        <f t="shared" si="435"/>
        <v>1749.8926485985323</v>
      </c>
      <c r="AK200" s="30">
        <f t="shared" si="436"/>
        <v>939.51782177054281</v>
      </c>
      <c r="AM200" s="30">
        <f t="shared" si="437"/>
        <v>8248.4118464069179</v>
      </c>
      <c r="AN200" s="12">
        <f t="shared" si="438"/>
        <v>0.79082049801270982</v>
      </c>
      <c r="AO200">
        <f t="shared" si="439"/>
        <v>4800.3599999999997</v>
      </c>
      <c r="AX200" s="164" t="s">
        <v>349</v>
      </c>
      <c r="AY200" s="108">
        <v>4800.3599999999997</v>
      </c>
    </row>
    <row r="201" spans="1:57" x14ac:dyDescent="0.3">
      <c r="A201" s="37" t="s">
        <v>1313</v>
      </c>
      <c r="B201" s="37" t="s">
        <v>846</v>
      </c>
      <c r="C201" s="2"/>
      <c r="D201" s="2"/>
      <c r="E201" s="1">
        <f>VLOOKUP(B201,Площадь!A:B,2,0)</f>
        <v>23.9</v>
      </c>
      <c r="F201">
        <f t="shared" si="420"/>
        <v>120</v>
      </c>
      <c r="G201" s="1">
        <v>31</v>
      </c>
      <c r="H201" s="1">
        <v>28</v>
      </c>
      <c r="I201" s="1">
        <v>31</v>
      </c>
      <c r="J201" s="1">
        <v>30</v>
      </c>
      <c r="L201" s="112"/>
      <c r="N201" s="16">
        <f t="shared" si="421"/>
        <v>23.9</v>
      </c>
      <c r="O201" s="16">
        <f t="shared" si="422"/>
        <v>23.9</v>
      </c>
      <c r="P201" s="16">
        <f t="shared" si="423"/>
        <v>23.9</v>
      </c>
      <c r="Q201" s="16">
        <f t="shared" si="424"/>
        <v>23.9</v>
      </c>
      <c r="R201" s="120"/>
      <c r="S201" s="159" t="str">
        <f>VLOOKUP(B201,Объем!A:D,4,0)</f>
        <v>9,255</v>
      </c>
      <c r="T201" s="159">
        <f>VLOOKUP(B201,Объем!A:E,5,0)</f>
        <v>10.728</v>
      </c>
      <c r="U201" s="11">
        <f t="shared" si="425"/>
        <v>1.472999999999999</v>
      </c>
      <c r="V201" s="95">
        <f t="shared" si="440"/>
        <v>0.4768027290790221</v>
      </c>
      <c r="W201" s="95">
        <f t="shared" si="441"/>
        <v>0.42934342769942707</v>
      </c>
      <c r="X201" s="95">
        <f t="shared" si="442"/>
        <v>0.33992064178282816</v>
      </c>
      <c r="Y201" s="95">
        <f t="shared" si="443"/>
        <v>0.22693320143872178</v>
      </c>
      <c r="Z201" s="12">
        <f t="shared" si="426"/>
        <v>0.17495997358741303</v>
      </c>
      <c r="AA201" s="12">
        <f t="shared" si="427"/>
        <v>0.14667890672754183</v>
      </c>
      <c r="AB201" s="12">
        <f t="shared" si="428"/>
        <v>6.0964559006983728E-2</v>
      </c>
      <c r="AD201" s="12">
        <f t="shared" si="429"/>
        <v>0.6517627026664351</v>
      </c>
      <c r="AE201" s="12">
        <f t="shared" si="430"/>
        <v>0.57602233442696893</v>
      </c>
      <c r="AF201" s="12">
        <f t="shared" si="431"/>
        <v>0.40088520078981188</v>
      </c>
      <c r="AG201" s="12">
        <f t="shared" si="432"/>
        <v>0.22693320143872178</v>
      </c>
      <c r="AH201" s="30">
        <f t="shared" si="433"/>
        <v>1772.0254712635572</v>
      </c>
      <c r="AI201" s="30">
        <f t="shared" si="434"/>
        <v>1566.1010432867317</v>
      </c>
      <c r="AJ201" s="30">
        <f t="shared" si="435"/>
        <v>1089.9347016113563</v>
      </c>
      <c r="AK201" s="30">
        <f t="shared" si="436"/>
        <v>616.99052673562562</v>
      </c>
      <c r="AM201" s="30">
        <f t="shared" si="437"/>
        <v>5045.0517428972707</v>
      </c>
      <c r="AN201" s="12">
        <f t="shared" si="438"/>
        <v>0.38260343932193858</v>
      </c>
      <c r="AO201">
        <f t="shared" si="439"/>
        <v>2813.44</v>
      </c>
      <c r="AX201" s="164" t="s">
        <v>1313</v>
      </c>
      <c r="AY201" s="108">
        <v>2813.44</v>
      </c>
    </row>
    <row r="202" spans="1:57" x14ac:dyDescent="0.3">
      <c r="A202" s="37" t="s">
        <v>350</v>
      </c>
      <c r="B202" s="37" t="s">
        <v>847</v>
      </c>
      <c r="C202" s="2"/>
      <c r="D202" s="2"/>
      <c r="E202" s="1">
        <f>VLOOKUP(B202,Площадь!A:B,2,0)</f>
        <v>24.2</v>
      </c>
      <c r="F202">
        <f t="shared" si="420"/>
        <v>120</v>
      </c>
      <c r="G202" s="1">
        <v>31</v>
      </c>
      <c r="H202" s="1">
        <v>28</v>
      </c>
      <c r="I202" s="1">
        <v>31</v>
      </c>
      <c r="J202" s="1">
        <v>30</v>
      </c>
      <c r="L202" s="112"/>
      <c r="N202" s="16">
        <f t="shared" si="421"/>
        <v>24.2</v>
      </c>
      <c r="O202" s="16">
        <f t="shared" si="422"/>
        <v>24.2</v>
      </c>
      <c r="P202" s="16">
        <f t="shared" si="423"/>
        <v>24.2</v>
      </c>
      <c r="Q202" s="16">
        <f t="shared" si="424"/>
        <v>24.2</v>
      </c>
      <c r="R202" s="120"/>
      <c r="S202" s="159" t="str">
        <f>VLOOKUP(B202,Объем!A:D,4,0)</f>
        <v>9,229</v>
      </c>
      <c r="T202" s="159">
        <f>VLOOKUP(B202,Объем!A:E,5,0)</f>
        <v>10.75</v>
      </c>
      <c r="U202" s="11">
        <f t="shared" si="425"/>
        <v>1.5210000000000008</v>
      </c>
      <c r="V202" s="95">
        <f t="shared" si="440"/>
        <v>0.4923400888860785</v>
      </c>
      <c r="W202" s="95">
        <f t="shared" si="441"/>
        <v>0.4433342522273111</v>
      </c>
      <c r="X202" s="95">
        <f t="shared" si="442"/>
        <v>0.35099748550691257</v>
      </c>
      <c r="Y202" s="95">
        <f t="shared" si="443"/>
        <v>0.23432817337969875</v>
      </c>
      <c r="Z202" s="12">
        <f t="shared" si="426"/>
        <v>0.17715612388348934</v>
      </c>
      <c r="AA202" s="12">
        <f t="shared" si="427"/>
        <v>0.14852006455257374</v>
      </c>
      <c r="AB202" s="12">
        <f t="shared" si="428"/>
        <v>6.1729804517531642E-2</v>
      </c>
      <c r="AD202" s="12">
        <f t="shared" si="429"/>
        <v>0.66949621276956783</v>
      </c>
      <c r="AE202" s="12">
        <f t="shared" si="430"/>
        <v>0.59185431677988487</v>
      </c>
      <c r="AF202" s="12">
        <f t="shared" si="431"/>
        <v>0.41272729002444419</v>
      </c>
      <c r="AG202" s="12">
        <f t="shared" si="432"/>
        <v>0.23432817337969875</v>
      </c>
      <c r="AH202" s="30">
        <f t="shared" si="433"/>
        <v>1820.2396932021566</v>
      </c>
      <c r="AI202" s="30">
        <f t="shared" si="434"/>
        <v>1609.1453535474866</v>
      </c>
      <c r="AJ202" s="30">
        <f t="shared" si="435"/>
        <v>1122.1312106642595</v>
      </c>
      <c r="AK202" s="30">
        <f t="shared" si="436"/>
        <v>637.09612434819257</v>
      </c>
      <c r="AM202" s="30">
        <f t="shared" si="437"/>
        <v>5188.6123817620955</v>
      </c>
      <c r="AN202" s="12">
        <f t="shared" si="438"/>
        <v>0.38740599295359468</v>
      </c>
      <c r="AO202">
        <f t="shared" si="439"/>
        <v>2599.1999999999998</v>
      </c>
      <c r="AX202" s="164" t="s">
        <v>350</v>
      </c>
      <c r="AY202" s="108">
        <v>2599.1999999999998</v>
      </c>
    </row>
    <row r="203" spans="1:57" x14ac:dyDescent="0.3">
      <c r="A203" s="37" t="s">
        <v>351</v>
      </c>
      <c r="B203" s="37" t="s">
        <v>848</v>
      </c>
      <c r="C203" s="2"/>
      <c r="D203" s="2"/>
      <c r="E203" s="1">
        <f>VLOOKUP(B203,Площадь!A:B,2,0)</f>
        <v>24.2</v>
      </c>
      <c r="F203">
        <f t="shared" si="420"/>
        <v>120</v>
      </c>
      <c r="G203" s="1">
        <v>31</v>
      </c>
      <c r="H203" s="1">
        <v>28</v>
      </c>
      <c r="I203" s="1">
        <v>31</v>
      </c>
      <c r="J203" s="1">
        <v>30</v>
      </c>
      <c r="L203" s="112"/>
      <c r="N203" s="16">
        <f t="shared" si="421"/>
        <v>24.2</v>
      </c>
      <c r="O203" s="16">
        <f t="shared" si="422"/>
        <v>24.2</v>
      </c>
      <c r="P203" s="16">
        <f t="shared" si="423"/>
        <v>24.2</v>
      </c>
      <c r="Q203" s="16">
        <f t="shared" si="424"/>
        <v>24.2</v>
      </c>
      <c r="R203" s="120"/>
      <c r="S203" s="159">
        <f>VLOOKUP(B203,Объем!A:D,4,0)</f>
        <v>7.4213238923378508</v>
      </c>
      <c r="T203" s="159">
        <f>VLOOKUP(B203,Объем!A:E,5,0)</f>
        <v>10.952</v>
      </c>
      <c r="U203" s="11">
        <f t="shared" si="425"/>
        <v>3.5306761076621491</v>
      </c>
      <c r="V203" s="95">
        <f t="shared" si="440"/>
        <v>1.1428621884775378</v>
      </c>
      <c r="W203" s="95">
        <f t="shared" si="441"/>
        <v>1.0291056226477526</v>
      </c>
      <c r="X203" s="95">
        <f t="shared" si="442"/>
        <v>0.81476557260272653</v>
      </c>
      <c r="Y203" s="95">
        <f t="shared" si="443"/>
        <v>0.54394272393413257</v>
      </c>
      <c r="Z203" s="12">
        <f t="shared" si="426"/>
        <v>0.17715612388348934</v>
      </c>
      <c r="AA203" s="12">
        <f t="shared" si="427"/>
        <v>0.14852006455257374</v>
      </c>
      <c r="AB203" s="12">
        <f t="shared" si="428"/>
        <v>6.1729804517531642E-2</v>
      </c>
      <c r="AD203" s="12">
        <f t="shared" si="429"/>
        <v>1.3200183123610272</v>
      </c>
      <c r="AE203" s="12">
        <f t="shared" si="430"/>
        <v>1.1776256872003263</v>
      </c>
      <c r="AF203" s="12">
        <f t="shared" si="431"/>
        <v>0.87649537712025816</v>
      </c>
      <c r="AG203" s="12">
        <f t="shared" si="432"/>
        <v>0.54394272393413257</v>
      </c>
      <c r="AH203" s="30">
        <f t="shared" si="433"/>
        <v>3588.892188013408</v>
      </c>
      <c r="AI203" s="30">
        <f t="shared" si="434"/>
        <v>3201.7522708739916</v>
      </c>
      <c r="AJ203" s="30">
        <f t="shared" si="435"/>
        <v>2383.0331612221003</v>
      </c>
      <c r="AK203" s="30">
        <f t="shared" si="436"/>
        <v>1478.8823566865983</v>
      </c>
      <c r="AM203" s="30">
        <f t="shared" si="437"/>
        <v>10652.559976796098</v>
      </c>
      <c r="AN203" s="12">
        <f t="shared" si="438"/>
        <v>0.38740599295359468</v>
      </c>
      <c r="AO203">
        <f t="shared" si="439"/>
        <v>2518.7199999999998</v>
      </c>
      <c r="AX203" s="164" t="s">
        <v>351</v>
      </c>
      <c r="AY203" s="108">
        <v>2518.7199999999998</v>
      </c>
    </row>
    <row r="204" spans="1:57" x14ac:dyDescent="0.3">
      <c r="A204" s="37" t="s">
        <v>352</v>
      </c>
      <c r="B204" s="37" t="s">
        <v>849</v>
      </c>
      <c r="C204" s="2"/>
      <c r="D204" s="2"/>
      <c r="E204" s="1">
        <f>VLOOKUP(B204,Площадь!A:B,2,0)</f>
        <v>38</v>
      </c>
      <c r="F204">
        <f t="shared" si="420"/>
        <v>120</v>
      </c>
      <c r="G204" s="1">
        <v>31</v>
      </c>
      <c r="H204" s="1">
        <v>28</v>
      </c>
      <c r="I204" s="1">
        <v>31</v>
      </c>
      <c r="J204" s="1">
        <v>30</v>
      </c>
      <c r="L204" s="112"/>
      <c r="N204" s="16">
        <f t="shared" si="421"/>
        <v>38</v>
      </c>
      <c r="O204" s="16">
        <f t="shared" si="422"/>
        <v>38</v>
      </c>
      <c r="P204" s="16">
        <f t="shared" si="423"/>
        <v>38</v>
      </c>
      <c r="Q204" s="16">
        <f t="shared" si="424"/>
        <v>38</v>
      </c>
      <c r="R204" s="120"/>
      <c r="S204" s="159" t="str">
        <f>VLOOKUP(B204,Объем!A:D,4,0)</f>
        <v>13,453</v>
      </c>
      <c r="T204" s="159">
        <f>VLOOKUP(B204,Объем!A:E,5,0)</f>
        <v>14.939</v>
      </c>
      <c r="U204" s="11">
        <f t="shared" si="425"/>
        <v>1.4860000000000007</v>
      </c>
      <c r="V204" s="95">
        <f t="shared" si="440"/>
        <v>0.4810107640267669</v>
      </c>
      <c r="W204" s="95">
        <f t="shared" si="441"/>
        <v>0.433132609342396</v>
      </c>
      <c r="X204" s="95">
        <f t="shared" si="442"/>
        <v>0.34292062029143461</v>
      </c>
      <c r="Y204" s="95">
        <f t="shared" si="443"/>
        <v>0.22893600633940323</v>
      </c>
      <c r="Z204" s="12">
        <f t="shared" si="426"/>
        <v>0.27817903750299977</v>
      </c>
      <c r="AA204" s="12">
        <f t="shared" si="427"/>
        <v>0.23321332450404142</v>
      </c>
      <c r="AB204" s="12">
        <f t="shared" si="428"/>
        <v>9.6931098002735638E-2</v>
      </c>
      <c r="AD204" s="12">
        <f t="shared" si="429"/>
        <v>0.75918980152976667</v>
      </c>
      <c r="AE204" s="12">
        <f t="shared" si="430"/>
        <v>0.66634593384643748</v>
      </c>
      <c r="AF204" s="12">
        <f t="shared" si="431"/>
        <v>0.43985171829417025</v>
      </c>
      <c r="AG204" s="12">
        <f t="shared" si="432"/>
        <v>0.22893600633940323</v>
      </c>
      <c r="AH204" s="30">
        <f t="shared" si="433"/>
        <v>2064.1004161951605</v>
      </c>
      <c r="AI204" s="30">
        <f t="shared" si="434"/>
        <v>1811.6746518603713</v>
      </c>
      <c r="AJ204" s="30">
        <f t="shared" si="435"/>
        <v>1195.8776487325561</v>
      </c>
      <c r="AK204" s="30">
        <f t="shared" si="436"/>
        <v>622.4357927556963</v>
      </c>
      <c r="AM204" s="30">
        <f t="shared" si="437"/>
        <v>5694.0885095437843</v>
      </c>
      <c r="AN204" s="12">
        <f t="shared" si="438"/>
        <v>0.60832346000977688</v>
      </c>
      <c r="AO204">
        <f t="shared" si="439"/>
        <v>3042.92</v>
      </c>
      <c r="AX204" s="164" t="s">
        <v>352</v>
      </c>
      <c r="AY204" s="108">
        <v>3042.92</v>
      </c>
    </row>
    <row r="205" spans="1:57" x14ac:dyDescent="0.3">
      <c r="A205" s="37" t="s">
        <v>1314</v>
      </c>
      <c r="B205" s="37" t="s">
        <v>850</v>
      </c>
      <c r="C205" s="2"/>
      <c r="D205" s="2"/>
      <c r="E205" s="1">
        <f>VLOOKUP(B205,Площадь!A:B,2,0)</f>
        <v>23.8</v>
      </c>
      <c r="F205">
        <f t="shared" si="420"/>
        <v>120</v>
      </c>
      <c r="G205" s="1">
        <v>31</v>
      </c>
      <c r="H205" s="1">
        <v>28</v>
      </c>
      <c r="I205" s="1">
        <v>31</v>
      </c>
      <c r="J205" s="1">
        <v>30</v>
      </c>
      <c r="L205" s="112"/>
      <c r="N205" s="16">
        <f t="shared" si="421"/>
        <v>23.8</v>
      </c>
      <c r="O205" s="16">
        <f t="shared" si="422"/>
        <v>23.8</v>
      </c>
      <c r="P205" s="16">
        <f t="shared" si="423"/>
        <v>23.8</v>
      </c>
      <c r="Q205" s="16">
        <f t="shared" si="424"/>
        <v>23.8</v>
      </c>
      <c r="R205" s="120"/>
      <c r="S205" s="159" t="str">
        <f>VLOOKUP(B205,Объем!A:D,4,0)</f>
        <v>8,049</v>
      </c>
      <c r="T205" s="159">
        <f>VLOOKUP(B205,Объем!A:E,5,0)</f>
        <v>9.1170000000000009</v>
      </c>
      <c r="U205" s="11">
        <f t="shared" si="425"/>
        <v>1.0680000000000014</v>
      </c>
      <c r="V205" s="95">
        <f t="shared" si="440"/>
        <v>0.34570625570699026</v>
      </c>
      <c r="W205" s="95">
        <f t="shared" si="441"/>
        <v>0.31129584574541003</v>
      </c>
      <c r="X205" s="95">
        <f t="shared" si="442"/>
        <v>0.24645977286086976</v>
      </c>
      <c r="Y205" s="95">
        <f t="shared" si="443"/>
        <v>0.1645381256867314</v>
      </c>
      <c r="Z205" s="12">
        <f t="shared" si="426"/>
        <v>0.17422792348872093</v>
      </c>
      <c r="AA205" s="12">
        <f t="shared" si="427"/>
        <v>0.14606518745253122</v>
      </c>
      <c r="AB205" s="12">
        <f t="shared" si="428"/>
        <v>6.0709477170134432E-2</v>
      </c>
      <c r="AD205" s="12">
        <f t="shared" si="429"/>
        <v>0.51993417919571117</v>
      </c>
      <c r="AE205" s="12">
        <f t="shared" si="430"/>
        <v>0.45736103319794125</v>
      </c>
      <c r="AF205" s="12">
        <f t="shared" si="431"/>
        <v>0.3071692500310042</v>
      </c>
      <c r="AG205" s="12">
        <f t="shared" si="432"/>
        <v>0.1645381256867314</v>
      </c>
      <c r="AH205" s="30">
        <f t="shared" si="433"/>
        <v>1413.6074450808835</v>
      </c>
      <c r="AI205" s="30">
        <f t="shared" si="434"/>
        <v>1243.4823242792268</v>
      </c>
      <c r="AJ205" s="30">
        <f t="shared" si="435"/>
        <v>835.13790036929493</v>
      </c>
      <c r="AK205" s="30">
        <f t="shared" si="436"/>
        <v>447.34954687959907</v>
      </c>
      <c r="AM205" s="30">
        <f t="shared" si="437"/>
        <v>3939.5772166090042</v>
      </c>
      <c r="AN205" s="12">
        <f t="shared" si="438"/>
        <v>0.38100258811138654</v>
      </c>
      <c r="AO205">
        <f t="shared" si="439"/>
        <v>2278.36</v>
      </c>
      <c r="AX205" s="164" t="s">
        <v>1314</v>
      </c>
      <c r="AY205" s="108">
        <v>2278.36</v>
      </c>
    </row>
    <row r="206" spans="1:57" x14ac:dyDescent="0.3">
      <c r="A206" s="37" t="s">
        <v>353</v>
      </c>
      <c r="B206" s="37" t="s">
        <v>75</v>
      </c>
      <c r="C206" s="2"/>
      <c r="D206" s="2"/>
      <c r="E206" s="1">
        <f>VLOOKUP(B206,Площадь!A:B,2,0)</f>
        <v>32.799999999999997</v>
      </c>
      <c r="F206">
        <f t="shared" si="420"/>
        <v>120</v>
      </c>
      <c r="G206" s="1">
        <v>31</v>
      </c>
      <c r="H206" s="1">
        <v>28</v>
      </c>
      <c r="I206" s="1">
        <v>31</v>
      </c>
      <c r="J206" s="1">
        <v>30</v>
      </c>
      <c r="L206" s="112"/>
      <c r="N206" s="16">
        <f t="shared" si="421"/>
        <v>32.799999999999997</v>
      </c>
      <c r="O206" s="16">
        <f t="shared" si="422"/>
        <v>32.799999999999997</v>
      </c>
      <c r="P206" s="16">
        <f t="shared" si="423"/>
        <v>32.799999999999997</v>
      </c>
      <c r="Q206" s="16">
        <f t="shared" si="424"/>
        <v>32.799999999999997</v>
      </c>
      <c r="R206" s="120"/>
      <c r="S206" s="159" t="str">
        <f>VLOOKUP(B206,Объем!A:D,4,0)</f>
        <v>9,85</v>
      </c>
      <c r="T206" s="159">
        <f>VLOOKUP(B206,Объем!A:E,5,0)</f>
        <v>10.954000000000001</v>
      </c>
      <c r="U206" s="11">
        <f t="shared" si="425"/>
        <v>1.104000000000001</v>
      </c>
      <c r="V206" s="95">
        <f t="shared" si="440"/>
        <v>0.35735927556228192</v>
      </c>
      <c r="W206" s="95">
        <f t="shared" si="441"/>
        <v>0.32178896414132263</v>
      </c>
      <c r="X206" s="95">
        <f t="shared" si="442"/>
        <v>0.25476740565393269</v>
      </c>
      <c r="Y206" s="95">
        <f t="shared" si="443"/>
        <v>0.17008435464246385</v>
      </c>
      <c r="Z206" s="12">
        <f t="shared" si="426"/>
        <v>0.24011243237101032</v>
      </c>
      <c r="AA206" s="12">
        <f t="shared" si="427"/>
        <v>0.20129992220348839</v>
      </c>
      <c r="AB206" s="12">
        <f t="shared" si="428"/>
        <v>8.3666842486571816E-2</v>
      </c>
      <c r="AD206" s="12">
        <f t="shared" si="429"/>
        <v>0.5974717079332923</v>
      </c>
      <c r="AE206" s="12">
        <f t="shared" si="430"/>
        <v>0.52308888634481099</v>
      </c>
      <c r="AF206" s="12">
        <f t="shared" si="431"/>
        <v>0.33843424814050449</v>
      </c>
      <c r="AG206" s="12">
        <f t="shared" si="432"/>
        <v>0.17008435464246385</v>
      </c>
      <c r="AH206" s="30">
        <f t="shared" si="433"/>
        <v>1624.4180289631938</v>
      </c>
      <c r="AI206" s="30">
        <f t="shared" si="434"/>
        <v>1422.1845259719992</v>
      </c>
      <c r="AJ206" s="30">
        <f t="shared" si="435"/>
        <v>920.14180252936649</v>
      </c>
      <c r="AK206" s="30">
        <f t="shared" si="436"/>
        <v>462.42874508902361</v>
      </c>
      <c r="AM206" s="30">
        <f t="shared" si="437"/>
        <v>4429.1731025535828</v>
      </c>
      <c r="AN206" s="12">
        <f t="shared" si="438"/>
        <v>0.52507919706107054</v>
      </c>
      <c r="AO206">
        <f t="shared" si="439"/>
        <v>2371.88</v>
      </c>
      <c r="AX206" s="164" t="s">
        <v>353</v>
      </c>
      <c r="AY206" s="108">
        <v>2371.88</v>
      </c>
    </row>
    <row r="207" spans="1:57" s="75" customFormat="1" x14ac:dyDescent="0.3">
      <c r="A207" s="37" t="s">
        <v>354</v>
      </c>
      <c r="B207" s="37" t="s">
        <v>851</v>
      </c>
      <c r="C207" s="2"/>
      <c r="D207" s="2"/>
      <c r="E207" s="1">
        <f>VLOOKUP(B207,Площадь!A:B,2,0)</f>
        <v>40.9</v>
      </c>
      <c r="F207">
        <f t="shared" si="420"/>
        <v>120</v>
      </c>
      <c r="G207" s="1">
        <v>31</v>
      </c>
      <c r="H207" s="1">
        <v>28</v>
      </c>
      <c r="I207" s="1">
        <v>31</v>
      </c>
      <c r="J207" s="1">
        <v>30</v>
      </c>
      <c r="K207" s="4"/>
      <c r="L207" s="112"/>
      <c r="M207" s="4"/>
      <c r="N207" s="16">
        <f t="shared" si="421"/>
        <v>40.9</v>
      </c>
      <c r="O207" s="16">
        <f t="shared" si="422"/>
        <v>40.9</v>
      </c>
      <c r="P207" s="16">
        <f t="shared" si="423"/>
        <v>40.9</v>
      </c>
      <c r="Q207" s="16">
        <f t="shared" si="424"/>
        <v>40.9</v>
      </c>
      <c r="R207" s="124"/>
      <c r="S207" s="159" t="str">
        <f>VLOOKUP(B207,Объем!A:D,4,0)</f>
        <v>11,717</v>
      </c>
      <c r="T207" s="159">
        <f>VLOOKUP(B207,Объем!A:E,5,0)</f>
        <v>13.204000000000001</v>
      </c>
      <c r="U207" s="11">
        <f t="shared" si="425"/>
        <v>1.4870000000000001</v>
      </c>
      <c r="V207" s="95">
        <f t="shared" si="440"/>
        <v>0.48133445902274707</v>
      </c>
      <c r="W207" s="95">
        <f t="shared" si="441"/>
        <v>0.4334240848533934</v>
      </c>
      <c r="X207" s="95">
        <f t="shared" si="442"/>
        <v>0.34315138786901955</v>
      </c>
      <c r="Y207" s="95">
        <f t="shared" si="443"/>
        <v>0.22909006825484016</v>
      </c>
      <c r="Z207" s="12">
        <f t="shared" si="426"/>
        <v>0.29940849036507083</v>
      </c>
      <c r="AA207" s="12">
        <f t="shared" si="427"/>
        <v>0.25101118347934986</v>
      </c>
      <c r="AB207" s="12">
        <f t="shared" si="428"/>
        <v>0.10432847127136546</v>
      </c>
      <c r="AC207" s="12"/>
      <c r="AD207" s="12">
        <f t="shared" si="429"/>
        <v>0.78074294938781796</v>
      </c>
      <c r="AE207" s="12">
        <f t="shared" si="430"/>
        <v>0.68443526833274326</v>
      </c>
      <c r="AF207" s="12">
        <f t="shared" si="431"/>
        <v>0.44747985914038502</v>
      </c>
      <c r="AG207" s="12">
        <f t="shared" si="432"/>
        <v>0.22909006825484016</v>
      </c>
      <c r="AH207" s="30">
        <f t="shared" si="433"/>
        <v>2122.6995456545874</v>
      </c>
      <c r="AI207" s="30">
        <f t="shared" si="434"/>
        <v>1860.8562962484291</v>
      </c>
      <c r="AJ207" s="30">
        <f t="shared" si="435"/>
        <v>1216.6171906280617</v>
      </c>
      <c r="AK207" s="30">
        <f t="shared" si="436"/>
        <v>622.8546593726245</v>
      </c>
      <c r="AL207"/>
      <c r="AM207" s="30">
        <f t="shared" si="437"/>
        <v>5823.0276919037024</v>
      </c>
      <c r="AN207" s="12">
        <f t="shared" si="438"/>
        <v>0.65474814511578616</v>
      </c>
      <c r="AO207">
        <f t="shared" si="439"/>
        <v>4697.04</v>
      </c>
      <c r="AP207"/>
      <c r="AX207" s="164" t="s">
        <v>354</v>
      </c>
      <c r="AY207" s="108">
        <v>4697.04</v>
      </c>
    </row>
    <row r="208" spans="1:57" x14ac:dyDescent="0.3">
      <c r="A208" s="37" t="s">
        <v>355</v>
      </c>
      <c r="B208" s="37" t="s">
        <v>852</v>
      </c>
      <c r="C208" s="2"/>
      <c r="D208" s="2"/>
      <c r="E208" s="1">
        <f>VLOOKUP(B208,Площадь!A:B,2,0)</f>
        <v>69.7</v>
      </c>
      <c r="F208">
        <f t="shared" si="420"/>
        <v>120</v>
      </c>
      <c r="G208" s="1">
        <v>31</v>
      </c>
      <c r="H208" s="1">
        <v>28</v>
      </c>
      <c r="I208" s="1">
        <v>31</v>
      </c>
      <c r="J208" s="1">
        <v>30</v>
      </c>
      <c r="L208" s="112"/>
      <c r="N208" s="16">
        <f t="shared" si="421"/>
        <v>69.7</v>
      </c>
      <c r="O208" s="16">
        <f t="shared" si="422"/>
        <v>69.7</v>
      </c>
      <c r="P208" s="16">
        <f t="shared" si="423"/>
        <v>69.7</v>
      </c>
      <c r="Q208" s="16">
        <f t="shared" si="424"/>
        <v>69.7</v>
      </c>
      <c r="R208" s="120"/>
      <c r="S208" s="159" t="str">
        <f>VLOOKUP(B208,Объем!A:D,4,0)</f>
        <v>нет</v>
      </c>
      <c r="T208" s="159">
        <f>VLOOKUP(B208,Объем!A:E,5,0)</f>
        <v>4.6630000000000003</v>
      </c>
      <c r="U208" s="11" t="e">
        <f t="shared" si="425"/>
        <v>#VALUE!</v>
      </c>
      <c r="V208" s="95">
        <f t="shared" ref="V208:V209" si="444">$V$631*$E208*G208</f>
        <v>0.6996429942347423</v>
      </c>
      <c r="W208" s="95">
        <f t="shared" ref="W208:W209" si="445">$V$631*$E208*H208</f>
        <v>0.6319356076958963</v>
      </c>
      <c r="X208" s="95">
        <f t="shared" ref="X208:X209" si="446">$V$631*$E208*I208</f>
        <v>0.6996429942347423</v>
      </c>
      <c r="Y208" s="95">
        <f t="shared" ref="Y208:Y209" si="447">$V$631*$E208*J208</f>
        <v>0.67707386538846026</v>
      </c>
      <c r="Z208" s="12">
        <f t="shared" si="426"/>
        <v>0.510238918788397</v>
      </c>
      <c r="AA208" s="12">
        <f t="shared" si="427"/>
        <v>0.42776233468241287</v>
      </c>
      <c r="AB208" s="12">
        <f t="shared" si="428"/>
        <v>0.17779204028396511</v>
      </c>
      <c r="AD208" s="12">
        <f t="shared" si="429"/>
        <v>1.2098819130231393</v>
      </c>
      <c r="AE208" s="12">
        <f t="shared" si="430"/>
        <v>1.0596979423783091</v>
      </c>
      <c r="AF208" s="12">
        <f t="shared" si="431"/>
        <v>0.87743503451870741</v>
      </c>
      <c r="AG208" s="12">
        <f t="shared" si="432"/>
        <v>0.67707386538846026</v>
      </c>
      <c r="AH208" s="30">
        <f t="shared" si="433"/>
        <v>3289.4511427655716</v>
      </c>
      <c r="AI208" s="30">
        <f t="shared" si="434"/>
        <v>2881.1279596969944</v>
      </c>
      <c r="AJ208" s="30">
        <f t="shared" si="435"/>
        <v>2385.5879205501524</v>
      </c>
      <c r="AK208" s="30">
        <f t="shared" si="436"/>
        <v>1840.8419666954537</v>
      </c>
      <c r="AM208" s="30">
        <f t="shared" si="437"/>
        <v>10397.008989708173</v>
      </c>
      <c r="AN208" s="12">
        <f t="shared" si="438"/>
        <v>1.115793293754775</v>
      </c>
      <c r="AO208">
        <f t="shared" si="439"/>
        <v>6486</v>
      </c>
      <c r="AX208" s="164" t="s">
        <v>355</v>
      </c>
      <c r="AY208" s="108">
        <v>6486</v>
      </c>
    </row>
    <row r="209" spans="1:57" x14ac:dyDescent="0.3">
      <c r="A209" s="37" t="s">
        <v>356</v>
      </c>
      <c r="B209" s="37" t="s">
        <v>853</v>
      </c>
      <c r="C209" s="2"/>
      <c r="D209" s="2"/>
      <c r="E209" s="1">
        <f>VLOOKUP(B209,Площадь!A:B,2,0)</f>
        <v>49.4</v>
      </c>
      <c r="F209">
        <f t="shared" si="420"/>
        <v>120</v>
      </c>
      <c r="G209" s="1">
        <v>31</v>
      </c>
      <c r="H209" s="1">
        <v>28</v>
      </c>
      <c r="I209" s="1">
        <v>31</v>
      </c>
      <c r="J209" s="1">
        <v>30</v>
      </c>
      <c r="L209" s="112"/>
      <c r="N209" s="16">
        <f t="shared" si="421"/>
        <v>49.4</v>
      </c>
      <c r="O209" s="16">
        <f t="shared" si="422"/>
        <v>49.4</v>
      </c>
      <c r="P209" s="16">
        <f t="shared" si="423"/>
        <v>49.4</v>
      </c>
      <c r="Q209" s="16">
        <f t="shared" si="424"/>
        <v>49.4</v>
      </c>
      <c r="R209" s="120"/>
      <c r="S209" s="159">
        <f>VLOOKUP(B209,Объем!A:D,4,0)</f>
        <v>21.462941333945857</v>
      </c>
      <c r="T209" s="159" t="str">
        <f>VLOOKUP(B209,Объем!A:E,5,0)</f>
        <v>не работает</v>
      </c>
      <c r="U209" s="11" t="e">
        <f t="shared" si="425"/>
        <v>#VALUE!</v>
      </c>
      <c r="V209" s="95">
        <f t="shared" si="444"/>
        <v>0.49587322690382024</v>
      </c>
      <c r="W209" s="95">
        <f t="shared" si="445"/>
        <v>0.44788549526796667</v>
      </c>
      <c r="X209" s="95">
        <f t="shared" si="446"/>
        <v>0.49587322690382024</v>
      </c>
      <c r="Y209" s="95">
        <f t="shared" si="447"/>
        <v>0.47987731635853575</v>
      </c>
      <c r="Z209" s="12">
        <f t="shared" si="426"/>
        <v>0.36163274875389972</v>
      </c>
      <c r="AA209" s="12">
        <f t="shared" si="427"/>
        <v>0.30317732185525387</v>
      </c>
      <c r="AB209" s="12">
        <f t="shared" si="428"/>
        <v>0.12601042740355634</v>
      </c>
      <c r="AD209" s="12">
        <f t="shared" si="429"/>
        <v>0.85750597565771991</v>
      </c>
      <c r="AE209" s="12">
        <f t="shared" si="430"/>
        <v>0.75106281712322054</v>
      </c>
      <c r="AF209" s="12">
        <f t="shared" si="431"/>
        <v>0.62188365430737658</v>
      </c>
      <c r="AG209" s="12">
        <f t="shared" si="432"/>
        <v>0.47987731635853575</v>
      </c>
      <c r="AH209" s="30">
        <f t="shared" si="433"/>
        <v>2331.404396737722</v>
      </c>
      <c r="AI209" s="30">
        <f t="shared" si="434"/>
        <v>2042.0046084509545</v>
      </c>
      <c r="AJ209" s="30">
        <f t="shared" si="435"/>
        <v>1690.7897170039817</v>
      </c>
      <c r="AK209" s="30">
        <f t="shared" si="436"/>
        <v>1304.7000452619143</v>
      </c>
      <c r="AM209" s="30">
        <f t="shared" si="437"/>
        <v>7368.8987674545715</v>
      </c>
      <c r="AN209" s="12">
        <f t="shared" si="438"/>
        <v>0.79082049801270982</v>
      </c>
      <c r="AO209">
        <f t="shared" si="439"/>
        <v>5141.84</v>
      </c>
      <c r="AX209" s="164" t="s">
        <v>356</v>
      </c>
      <c r="AY209" s="108">
        <v>5141.84</v>
      </c>
    </row>
    <row r="210" spans="1:57" x14ac:dyDescent="0.3">
      <c r="A210" s="37" t="s">
        <v>357</v>
      </c>
      <c r="B210" s="37" t="s">
        <v>854</v>
      </c>
      <c r="C210" s="2"/>
      <c r="D210" s="2"/>
      <c r="E210" s="1">
        <f>VLOOKUP(B210,Площадь!A:B,2,0)</f>
        <v>23.9</v>
      </c>
      <c r="F210">
        <f t="shared" si="420"/>
        <v>120</v>
      </c>
      <c r="G210" s="1">
        <v>31</v>
      </c>
      <c r="H210" s="1">
        <v>28</v>
      </c>
      <c r="I210" s="1">
        <v>31</v>
      </c>
      <c r="J210" s="1">
        <v>30</v>
      </c>
      <c r="L210" s="112"/>
      <c r="N210" s="16">
        <f t="shared" si="421"/>
        <v>23.9</v>
      </c>
      <c r="O210" s="16">
        <f t="shared" si="422"/>
        <v>23.9</v>
      </c>
      <c r="P210" s="16">
        <f t="shared" si="423"/>
        <v>23.9</v>
      </c>
      <c r="Q210" s="16">
        <f t="shared" si="424"/>
        <v>23.9</v>
      </c>
      <c r="R210" s="120"/>
      <c r="S210" s="159" t="str">
        <f>VLOOKUP(B210,Объем!A:D,4,0)</f>
        <v>12,053</v>
      </c>
      <c r="T210" s="159">
        <f>VLOOKUP(B210,Объем!A:E,5,0)</f>
        <v>13.984999999999999</v>
      </c>
      <c r="U210" s="11">
        <f t="shared" si="425"/>
        <v>1.9319999999999986</v>
      </c>
      <c r="V210" s="95">
        <f>$U210*V$627/G$1*G210</f>
        <v>0.62537873223399232</v>
      </c>
      <c r="W210" s="95">
        <f t="shared" ref="W210" si="448">$U210*W$627/H$1*H210</f>
        <v>0.56313068724731363</v>
      </c>
      <c r="X210" s="95">
        <f t="shared" ref="X210" si="449">$U210*X$627/I$1*I210</f>
        <v>0.4458429598943815</v>
      </c>
      <c r="Y210" s="95">
        <f t="shared" ref="Y210" si="450">$U210*Y$627/J$1*J210</f>
        <v>0.29764762062431127</v>
      </c>
      <c r="Z210" s="12">
        <f t="shared" si="426"/>
        <v>0.17495997358741303</v>
      </c>
      <c r="AA210" s="12">
        <f t="shared" si="427"/>
        <v>0.14667890672754183</v>
      </c>
      <c r="AB210" s="12">
        <f t="shared" si="428"/>
        <v>6.0964559006983728E-2</v>
      </c>
      <c r="AD210" s="12">
        <f t="shared" si="429"/>
        <v>0.80033870582140532</v>
      </c>
      <c r="AE210" s="12">
        <f t="shared" si="430"/>
        <v>0.70980959397485544</v>
      </c>
      <c r="AF210" s="12">
        <f t="shared" si="431"/>
        <v>0.50680751890136522</v>
      </c>
      <c r="AG210" s="12">
        <f t="shared" si="432"/>
        <v>0.29764762062431127</v>
      </c>
      <c r="AH210" s="30">
        <f t="shared" si="433"/>
        <v>2175.9768801613532</v>
      </c>
      <c r="AI210" s="30">
        <f t="shared" si="434"/>
        <v>1929.8445202907167</v>
      </c>
      <c r="AJ210" s="30">
        <f t="shared" si="435"/>
        <v>1377.9184185394099</v>
      </c>
      <c r="AK210" s="30">
        <f t="shared" si="436"/>
        <v>809.25030390579002</v>
      </c>
      <c r="AM210" s="30">
        <f t="shared" si="437"/>
        <v>6292.9901228972694</v>
      </c>
      <c r="AN210" s="12">
        <f t="shared" si="438"/>
        <v>0.38260343932193858</v>
      </c>
      <c r="AO210">
        <f t="shared" si="439"/>
        <v>4114.12</v>
      </c>
      <c r="AX210" s="164" t="s">
        <v>357</v>
      </c>
      <c r="AY210" s="108">
        <v>4114.12</v>
      </c>
    </row>
    <row r="211" spans="1:57" ht="15" thickBot="1" x14ac:dyDescent="0.35">
      <c r="A211" s="37" t="s">
        <v>1202</v>
      </c>
      <c r="B211" s="37" t="s">
        <v>855</v>
      </c>
      <c r="C211" s="2"/>
      <c r="D211" s="2"/>
      <c r="E211" s="1">
        <f>VLOOKUP(B211,Площадь!A:B,2,0)</f>
        <v>24.2</v>
      </c>
      <c r="F211">
        <f t="shared" si="420"/>
        <v>120</v>
      </c>
      <c r="G211" s="1">
        <v>31</v>
      </c>
      <c r="H211" s="1">
        <v>28</v>
      </c>
      <c r="I211" s="1">
        <v>31</v>
      </c>
      <c r="J211" s="1">
        <v>30</v>
      </c>
      <c r="L211" s="112"/>
      <c r="N211" s="16">
        <f t="shared" si="421"/>
        <v>24.2</v>
      </c>
      <c r="O211" s="16">
        <f t="shared" si="422"/>
        <v>24.2</v>
      </c>
      <c r="P211" s="16">
        <f t="shared" si="423"/>
        <v>24.2</v>
      </c>
      <c r="Q211" s="16">
        <f t="shared" si="424"/>
        <v>24.2</v>
      </c>
      <c r="R211" s="120"/>
      <c r="S211" s="159">
        <f>VLOOKUP(B211,Объем!A:D,4,0)</f>
        <v>4.5215566736649055</v>
      </c>
      <c r="T211" s="159" t="str">
        <f>VLOOKUP(B211,Объем!A:E,5,0)</f>
        <v>не работает</v>
      </c>
      <c r="U211" s="11" t="e">
        <f t="shared" si="425"/>
        <v>#VALUE!</v>
      </c>
      <c r="V211" s="95">
        <f>$V$631*$E211*G211</f>
        <v>0.24291765366543419</v>
      </c>
      <c r="W211" s="95">
        <f t="shared" ref="W211" si="451">$V$631*$E211*H211</f>
        <v>0.2194094936332954</v>
      </c>
      <c r="X211" s="95">
        <f t="shared" ref="X211" si="452">$V$631*$E211*I211</f>
        <v>0.24291765366543419</v>
      </c>
      <c r="Y211" s="95">
        <f t="shared" ref="Y211" si="453">$V$631*$E211*J211</f>
        <v>0.23508160032138795</v>
      </c>
      <c r="Z211" s="12">
        <f t="shared" si="426"/>
        <v>0.17715612388348934</v>
      </c>
      <c r="AA211" s="12">
        <f t="shared" si="427"/>
        <v>0.14852006455257374</v>
      </c>
      <c r="AB211" s="12">
        <f t="shared" si="428"/>
        <v>6.1729804517531642E-2</v>
      </c>
      <c r="AD211" s="12">
        <f t="shared" si="429"/>
        <v>0.4200737775489235</v>
      </c>
      <c r="AE211" s="12">
        <f t="shared" si="430"/>
        <v>0.36792955818586914</v>
      </c>
      <c r="AF211" s="12">
        <f t="shared" si="431"/>
        <v>0.30464745818296585</v>
      </c>
      <c r="AG211" s="12">
        <f t="shared" si="432"/>
        <v>0.23508160032138795</v>
      </c>
      <c r="AH211" s="30">
        <f t="shared" si="433"/>
        <v>1142.1049878755643</v>
      </c>
      <c r="AI211" s="30">
        <f t="shared" si="434"/>
        <v>1000.3342413869048</v>
      </c>
      <c r="AJ211" s="30">
        <f t="shared" si="435"/>
        <v>828.28160225701129</v>
      </c>
      <c r="AK211" s="30">
        <f t="shared" si="436"/>
        <v>639.14455658579607</v>
      </c>
      <c r="AM211" s="30">
        <f t="shared" si="437"/>
        <v>3609.8653881052765</v>
      </c>
      <c r="AN211" s="12">
        <f t="shared" si="438"/>
        <v>0.38740599295359468</v>
      </c>
      <c r="AO211">
        <f t="shared" si="439"/>
        <v>2718.84</v>
      </c>
      <c r="AX211" s="164" t="s">
        <v>1202</v>
      </c>
      <c r="AY211" s="108">
        <v>2718.84</v>
      </c>
    </row>
    <row r="212" spans="1:57" x14ac:dyDescent="0.3">
      <c r="A212" s="37" t="s">
        <v>358</v>
      </c>
      <c r="B212" s="37" t="s">
        <v>856</v>
      </c>
      <c r="C212" s="2"/>
      <c r="D212" s="2"/>
      <c r="E212" s="1">
        <f>VLOOKUP(B212,Площадь!A:B,2,0)</f>
        <v>24.2</v>
      </c>
      <c r="F212">
        <f t="shared" si="420"/>
        <v>120</v>
      </c>
      <c r="G212" s="1">
        <v>31</v>
      </c>
      <c r="H212" s="1">
        <v>28</v>
      </c>
      <c r="I212" s="1">
        <v>31</v>
      </c>
      <c r="J212" s="1">
        <v>30</v>
      </c>
      <c r="L212" s="112"/>
      <c r="N212" s="16">
        <f t="shared" si="421"/>
        <v>24.2</v>
      </c>
      <c r="O212" s="16">
        <f t="shared" si="422"/>
        <v>24.2</v>
      </c>
      <c r="P212" s="16">
        <f t="shared" si="423"/>
        <v>24.2</v>
      </c>
      <c r="Q212" s="16">
        <f t="shared" si="424"/>
        <v>24.2</v>
      </c>
      <c r="R212" s="122"/>
      <c r="S212" s="159" t="str">
        <f>VLOOKUP(B212,Объем!A:D,4,0)</f>
        <v>7,46</v>
      </c>
      <c r="T212" s="159">
        <f>VLOOKUP(B212,Объем!A:E,5,0)</f>
        <v>8.077</v>
      </c>
      <c r="U212" s="11">
        <f t="shared" si="425"/>
        <v>0.61699999999999999</v>
      </c>
      <c r="V212" s="95">
        <f t="shared" ref="V212:V214" si="454">$U212*V$627/G$1*G212</f>
        <v>0.19971981251986209</v>
      </c>
      <c r="W212" s="95">
        <f t="shared" ref="W212:W214" si="455">$U212*W$627/H$1*H212</f>
        <v>0.1798403902855035</v>
      </c>
      <c r="X212" s="95">
        <f t="shared" ref="X212:X214" si="456">$U212*X$627/I$1*I212</f>
        <v>0.14238359536999667</v>
      </c>
      <c r="Y212" s="95">
        <f t="shared" ref="Y212:Y214" si="457">$U212*Y$627/J$1*J212</f>
        <v>9.5056201824637782E-2</v>
      </c>
      <c r="Z212" s="12">
        <f t="shared" si="426"/>
        <v>0.17715612388348934</v>
      </c>
      <c r="AA212" s="12">
        <f t="shared" si="427"/>
        <v>0.14852006455257374</v>
      </c>
      <c r="AB212" s="12">
        <f t="shared" si="428"/>
        <v>6.1729804517531642E-2</v>
      </c>
      <c r="AD212" s="12">
        <f t="shared" si="429"/>
        <v>0.37687593640335143</v>
      </c>
      <c r="AE212" s="12">
        <f t="shared" si="430"/>
        <v>0.32836045483807724</v>
      </c>
      <c r="AF212" s="12">
        <f t="shared" si="431"/>
        <v>0.2041133998875283</v>
      </c>
      <c r="AG212" s="12">
        <f t="shared" si="432"/>
        <v>9.5056201824637782E-2</v>
      </c>
      <c r="AH212" s="30">
        <f t="shared" si="433"/>
        <v>1024.65783341216</v>
      </c>
      <c r="AI212" s="30">
        <f t="shared" si="434"/>
        <v>892.75297182286124</v>
      </c>
      <c r="AJ212" s="30">
        <f t="shared" si="435"/>
        <v>554.94759388220973</v>
      </c>
      <c r="AK212" s="30">
        <f t="shared" si="436"/>
        <v>258.44070264486169</v>
      </c>
      <c r="AM212" s="30">
        <f t="shared" si="437"/>
        <v>2730.7991017620925</v>
      </c>
      <c r="AN212" s="12">
        <f t="shared" si="438"/>
        <v>0.38740599295359468</v>
      </c>
      <c r="AO212">
        <f t="shared" si="439"/>
        <v>1996.72</v>
      </c>
      <c r="AX212" s="164" t="s">
        <v>358</v>
      </c>
      <c r="AY212" s="108">
        <v>1996.72</v>
      </c>
    </row>
    <row r="213" spans="1:57" ht="15" thickBot="1" x14ac:dyDescent="0.35">
      <c r="A213" s="37" t="s">
        <v>359</v>
      </c>
      <c r="B213" s="37" t="s">
        <v>857</v>
      </c>
      <c r="C213" s="2"/>
      <c r="D213" s="2"/>
      <c r="E213" s="1">
        <f>VLOOKUP(B213,Площадь!A:B,2,0)</f>
        <v>38</v>
      </c>
      <c r="F213">
        <f t="shared" si="420"/>
        <v>120</v>
      </c>
      <c r="G213" s="1">
        <v>31</v>
      </c>
      <c r="H213" s="1">
        <v>28</v>
      </c>
      <c r="I213" s="1">
        <v>31</v>
      </c>
      <c r="J213" s="1">
        <v>30</v>
      </c>
      <c r="L213" s="112"/>
      <c r="N213" s="16">
        <f t="shared" si="421"/>
        <v>38</v>
      </c>
      <c r="O213" s="16">
        <f t="shared" si="422"/>
        <v>38</v>
      </c>
      <c r="P213" s="16">
        <f t="shared" si="423"/>
        <v>38</v>
      </c>
      <c r="Q213" s="16">
        <f t="shared" si="424"/>
        <v>38</v>
      </c>
      <c r="R213" s="120"/>
      <c r="S213" s="159">
        <f>VLOOKUP(B213,Объем!A:D,4,0)</f>
        <v>12.51</v>
      </c>
      <c r="T213" s="159">
        <f>VLOOKUP(B213,Объем!A:E,5,0)</f>
        <v>12.51</v>
      </c>
      <c r="U213" s="11">
        <f t="shared" si="425"/>
        <v>0</v>
      </c>
      <c r="V213" s="95">
        <f t="shared" si="454"/>
        <v>0</v>
      </c>
      <c r="W213" s="95">
        <f t="shared" si="455"/>
        <v>0</v>
      </c>
      <c r="X213" s="95">
        <f t="shared" si="456"/>
        <v>0</v>
      </c>
      <c r="Y213" s="95">
        <f t="shared" si="457"/>
        <v>0</v>
      </c>
      <c r="Z213" s="12">
        <f t="shared" si="426"/>
        <v>0.27817903750299977</v>
      </c>
      <c r="AA213" s="12">
        <f t="shared" si="427"/>
        <v>0.23321332450404142</v>
      </c>
      <c r="AB213" s="12">
        <f t="shared" si="428"/>
        <v>9.6931098002735638E-2</v>
      </c>
      <c r="AD213" s="12">
        <f t="shared" si="429"/>
        <v>0.27817903750299977</v>
      </c>
      <c r="AE213" s="12">
        <f t="shared" si="430"/>
        <v>0.23321332450404142</v>
      </c>
      <c r="AF213" s="12">
        <f t="shared" si="431"/>
        <v>9.6931098002735638E-2</v>
      </c>
      <c r="AG213" s="12">
        <f t="shared" si="432"/>
        <v>0</v>
      </c>
      <c r="AH213" s="30">
        <f t="shared" si="433"/>
        <v>756.31873074390592</v>
      </c>
      <c r="AI213" s="30">
        <f t="shared" si="434"/>
        <v>634.06505092807788</v>
      </c>
      <c r="AJ213" s="30">
        <f t="shared" si="435"/>
        <v>263.53820787179774</v>
      </c>
      <c r="AK213" s="30">
        <f t="shared" si="436"/>
        <v>0</v>
      </c>
      <c r="AM213" s="30">
        <f t="shared" si="437"/>
        <v>1653.9219895437816</v>
      </c>
      <c r="AN213" s="12">
        <f t="shared" si="438"/>
        <v>0.60832346000977688</v>
      </c>
      <c r="AO213">
        <f t="shared" si="439"/>
        <v>3128.8</v>
      </c>
      <c r="AX213" s="164" t="s">
        <v>359</v>
      </c>
      <c r="AY213" s="108">
        <v>3128.8</v>
      </c>
    </row>
    <row r="214" spans="1:57" x14ac:dyDescent="0.3">
      <c r="A214" s="37" t="s">
        <v>360</v>
      </c>
      <c r="B214" s="37" t="s">
        <v>858</v>
      </c>
      <c r="C214" s="2"/>
      <c r="D214" s="2"/>
      <c r="E214" s="1">
        <f>VLOOKUP(B214,Площадь!A:B,2,0)</f>
        <v>23.8</v>
      </c>
      <c r="F214">
        <f t="shared" si="420"/>
        <v>120</v>
      </c>
      <c r="G214" s="1">
        <v>31</v>
      </c>
      <c r="H214" s="1">
        <v>28</v>
      </c>
      <c r="I214" s="1">
        <v>31</v>
      </c>
      <c r="J214" s="1">
        <v>30</v>
      </c>
      <c r="L214" s="112"/>
      <c r="N214" s="16">
        <f t="shared" si="421"/>
        <v>23.8</v>
      </c>
      <c r="O214" s="16">
        <f t="shared" si="422"/>
        <v>23.8</v>
      </c>
      <c r="P214" s="16">
        <f t="shared" si="423"/>
        <v>23.8</v>
      </c>
      <c r="Q214" s="16">
        <f t="shared" si="424"/>
        <v>23.8</v>
      </c>
      <c r="R214" s="122"/>
      <c r="S214" s="159" t="str">
        <f>VLOOKUP(B214,Объем!A:D,4,0)</f>
        <v>6,325</v>
      </c>
      <c r="T214" s="159">
        <f>VLOOKUP(B214,Объем!A:E,5,0)</f>
        <v>7.1559999999999997</v>
      </c>
      <c r="U214" s="11">
        <f t="shared" si="425"/>
        <v>0.83099999999999952</v>
      </c>
      <c r="V214" s="95">
        <f t="shared" si="454"/>
        <v>0.26899054165965203</v>
      </c>
      <c r="W214" s="95">
        <f t="shared" si="455"/>
        <v>0.2422161496389843</v>
      </c>
      <c r="X214" s="95">
        <f t="shared" si="456"/>
        <v>0.1917678569732045</v>
      </c>
      <c r="Y214" s="95">
        <f t="shared" si="457"/>
        <v>0.12802545172815874</v>
      </c>
      <c r="Z214" s="12">
        <f t="shared" si="426"/>
        <v>0.17422792348872093</v>
      </c>
      <c r="AA214" s="12">
        <f t="shared" si="427"/>
        <v>0.14606518745253122</v>
      </c>
      <c r="AB214" s="12">
        <f t="shared" si="428"/>
        <v>6.0709477170134432E-2</v>
      </c>
      <c r="AD214" s="12">
        <f t="shared" si="429"/>
        <v>0.44321846514837293</v>
      </c>
      <c r="AE214" s="12">
        <f t="shared" si="430"/>
        <v>0.38828133709151552</v>
      </c>
      <c r="AF214" s="12">
        <f t="shared" si="431"/>
        <v>0.25247733414333895</v>
      </c>
      <c r="AG214" s="12">
        <f t="shared" si="432"/>
        <v>0.12802545172815874</v>
      </c>
      <c r="AH214" s="30">
        <f t="shared" si="433"/>
        <v>1205.0312274146993</v>
      </c>
      <c r="AI214" s="30">
        <f t="shared" si="434"/>
        <v>1055.6670649111543</v>
      </c>
      <c r="AJ214" s="30">
        <f t="shared" si="435"/>
        <v>686.44042561559286</v>
      </c>
      <c r="AK214" s="30">
        <f t="shared" si="436"/>
        <v>348.07815866755254</v>
      </c>
      <c r="AM214" s="30">
        <f t="shared" si="437"/>
        <v>3295.2168766089994</v>
      </c>
      <c r="AN214" s="12">
        <f t="shared" si="438"/>
        <v>0.38100258811138654</v>
      </c>
      <c r="AO214">
        <f t="shared" si="439"/>
        <v>2542.64</v>
      </c>
      <c r="AX214" s="164" t="s">
        <v>360</v>
      </c>
      <c r="AY214" s="108">
        <v>2542.64</v>
      </c>
    </row>
    <row r="215" spans="1:57" x14ac:dyDescent="0.3">
      <c r="A215" s="37" t="s">
        <v>361</v>
      </c>
      <c r="B215" s="37" t="s">
        <v>859</v>
      </c>
      <c r="C215" s="2"/>
      <c r="D215" s="2"/>
      <c r="E215" s="1">
        <f>VLOOKUP(B215,Площадь!A:B,2,0)</f>
        <v>40.9</v>
      </c>
      <c r="F215">
        <f t="shared" si="420"/>
        <v>120</v>
      </c>
      <c r="G215" s="1">
        <v>31</v>
      </c>
      <c r="H215" s="1">
        <v>28</v>
      </c>
      <c r="I215" s="1">
        <v>31</v>
      </c>
      <c r="J215" s="1">
        <v>30</v>
      </c>
      <c r="L215" s="112"/>
      <c r="N215" s="16">
        <f t="shared" si="421"/>
        <v>40.9</v>
      </c>
      <c r="O215" s="16">
        <f t="shared" si="422"/>
        <v>40.9</v>
      </c>
      <c r="P215" s="16">
        <f t="shared" si="423"/>
        <v>40.9</v>
      </c>
      <c r="Q215" s="16">
        <f t="shared" si="424"/>
        <v>40.9</v>
      </c>
      <c r="R215" s="120"/>
      <c r="S215" s="159" t="str">
        <f>VLOOKUP(B215,Объем!A:D,4,0)</f>
        <v>14,610</v>
      </c>
      <c r="T215" s="159" t="str">
        <f>VLOOKUP(B215,Объем!A:E,5,0)</f>
        <v>не работает</v>
      </c>
      <c r="U215" s="11" t="e">
        <f t="shared" si="425"/>
        <v>#VALUE!</v>
      </c>
      <c r="V215" s="95">
        <f>$V$631*$E215*G215</f>
        <v>0.41055091053372972</v>
      </c>
      <c r="W215" s="95">
        <f t="shared" ref="W215" si="458">$V$631*$E215*H215</f>
        <v>0.37082017725627203</v>
      </c>
      <c r="X215" s="95">
        <f t="shared" ref="X215" si="459">$V$631*$E215*I215</f>
        <v>0.41055091053372972</v>
      </c>
      <c r="Y215" s="95">
        <f t="shared" ref="Y215" si="460">$V$631*$E215*J215</f>
        <v>0.39730733277457714</v>
      </c>
      <c r="Z215" s="12">
        <f t="shared" si="426"/>
        <v>0.29940849036507083</v>
      </c>
      <c r="AA215" s="12">
        <f t="shared" si="427"/>
        <v>0.25101118347934986</v>
      </c>
      <c r="AB215" s="12">
        <f t="shared" si="428"/>
        <v>0.10432847127136546</v>
      </c>
      <c r="AD215" s="12">
        <f t="shared" si="429"/>
        <v>0.70995940089880061</v>
      </c>
      <c r="AE215" s="12">
        <f t="shared" si="430"/>
        <v>0.62183136073562184</v>
      </c>
      <c r="AF215" s="12">
        <f t="shared" si="431"/>
        <v>0.51487938180509518</v>
      </c>
      <c r="AG215" s="12">
        <f t="shared" si="432"/>
        <v>0.39730733277457714</v>
      </c>
      <c r="AH215" s="30">
        <f t="shared" si="433"/>
        <v>1930.2518183516772</v>
      </c>
      <c r="AI215" s="30">
        <f t="shared" si="434"/>
        <v>1690.6475401952234</v>
      </c>
      <c r="AJ215" s="30">
        <f t="shared" si="435"/>
        <v>1399.864360839329</v>
      </c>
      <c r="AK215" s="30">
        <f t="shared" si="436"/>
        <v>1080.2071224941758</v>
      </c>
      <c r="AM215" s="30">
        <f t="shared" si="437"/>
        <v>6100.9708418804057</v>
      </c>
      <c r="AN215" s="12">
        <f t="shared" si="438"/>
        <v>0.65474814511578616</v>
      </c>
      <c r="AO215">
        <f t="shared" si="439"/>
        <v>5268</v>
      </c>
      <c r="AX215" s="164" t="s">
        <v>361</v>
      </c>
      <c r="AY215" s="108">
        <v>5268</v>
      </c>
    </row>
    <row r="216" spans="1:57" x14ac:dyDescent="0.3">
      <c r="A216" s="37" t="s">
        <v>362</v>
      </c>
      <c r="B216" s="37" t="s">
        <v>860</v>
      </c>
      <c r="C216" s="2"/>
      <c r="D216" s="2"/>
      <c r="E216" s="1">
        <f>VLOOKUP(B216,Площадь!A:B,2,0)</f>
        <v>69.7</v>
      </c>
      <c r="F216">
        <f t="shared" si="420"/>
        <v>120</v>
      </c>
      <c r="G216" s="1">
        <v>31</v>
      </c>
      <c r="H216" s="1">
        <v>28</v>
      </c>
      <c r="I216" s="1">
        <v>31</v>
      </c>
      <c r="J216" s="1">
        <v>30</v>
      </c>
      <c r="L216" s="112"/>
      <c r="N216" s="16">
        <f t="shared" si="421"/>
        <v>69.7</v>
      </c>
      <c r="O216" s="16">
        <f t="shared" si="422"/>
        <v>69.7</v>
      </c>
      <c r="P216" s="16">
        <f t="shared" si="423"/>
        <v>69.7</v>
      </c>
      <c r="Q216" s="16">
        <f t="shared" si="424"/>
        <v>69.7</v>
      </c>
      <c r="R216" s="120"/>
      <c r="S216" s="159" t="str">
        <f>VLOOKUP(B216,Объем!A:D,4,0)</f>
        <v>6,839</v>
      </c>
      <c r="T216" s="159">
        <f>VLOOKUP(B216,Объем!A:E,5,0)</f>
        <v>6.8789999999999996</v>
      </c>
      <c r="U216" s="11">
        <f t="shared" si="425"/>
        <v>3.9999999999999147E-2</v>
      </c>
      <c r="V216" s="95">
        <f t="shared" ref="V216:V218" si="461">$U216*V$627/G$1*G216</f>
        <v>1.2947799839212825E-2</v>
      </c>
      <c r="W216" s="95">
        <f t="shared" ref="W216:W218" si="462">$U216*W$627/H$1*H216</f>
        <v>1.1659020439902735E-2</v>
      </c>
      <c r="X216" s="95">
        <f t="shared" ref="X216:X218" si="463">$U216*X$627/I$1*I216</f>
        <v>9.2307031034031539E-3</v>
      </c>
      <c r="Y216" s="95">
        <f t="shared" ref="Y216:Y218" si="464">$U216*Y$627/J$1*J216</f>
        <v>6.1624766174804375E-3</v>
      </c>
      <c r="Z216" s="12">
        <f t="shared" si="426"/>
        <v>0.510238918788397</v>
      </c>
      <c r="AA216" s="12">
        <f t="shared" si="427"/>
        <v>0.42776233468241287</v>
      </c>
      <c r="AB216" s="12">
        <f t="shared" si="428"/>
        <v>0.17779204028396511</v>
      </c>
      <c r="AD216" s="12">
        <f t="shared" si="429"/>
        <v>0.52318671862760979</v>
      </c>
      <c r="AE216" s="12">
        <f t="shared" si="430"/>
        <v>0.43942135512231562</v>
      </c>
      <c r="AF216" s="12">
        <f t="shared" si="431"/>
        <v>0.18702274338736827</v>
      </c>
      <c r="AG216" s="12">
        <f t="shared" si="432"/>
        <v>6.1624766174804375E-3</v>
      </c>
      <c r="AH216" s="30">
        <f t="shared" si="433"/>
        <v>1422.4505143391182</v>
      </c>
      <c r="AI216" s="30">
        <f t="shared" si="434"/>
        <v>1194.7075687336542</v>
      </c>
      <c r="AJ216" s="30">
        <f t="shared" si="435"/>
        <v>508.48117517644465</v>
      </c>
      <c r="AK216" s="30">
        <f t="shared" si="436"/>
        <v>16.754664677138162</v>
      </c>
      <c r="AM216" s="30">
        <f t="shared" si="437"/>
        <v>3142.3939229263551</v>
      </c>
      <c r="AN216" s="12">
        <f t="shared" si="438"/>
        <v>1.115793293754775</v>
      </c>
      <c r="AO216">
        <f t="shared" si="439"/>
        <v>2776.44</v>
      </c>
      <c r="AX216" s="164" t="s">
        <v>362</v>
      </c>
      <c r="AY216" s="108">
        <v>2776.44</v>
      </c>
    </row>
    <row r="217" spans="1:57" s="75" customFormat="1" x14ac:dyDescent="0.3">
      <c r="A217" s="37" t="s">
        <v>363</v>
      </c>
      <c r="B217" s="37" t="s">
        <v>76</v>
      </c>
      <c r="C217" s="2"/>
      <c r="D217" s="2"/>
      <c r="E217" s="1">
        <f>VLOOKUP(B217,Площадь!A:B,2,0)</f>
        <v>32.700000000000003</v>
      </c>
      <c r="F217">
        <f t="shared" si="420"/>
        <v>120</v>
      </c>
      <c r="G217" s="1">
        <v>31</v>
      </c>
      <c r="H217" s="1">
        <v>28</v>
      </c>
      <c r="I217" s="1">
        <v>31</v>
      </c>
      <c r="J217" s="1">
        <v>30</v>
      </c>
      <c r="K217" s="4"/>
      <c r="L217" s="112"/>
      <c r="M217" s="4"/>
      <c r="N217" s="16">
        <f t="shared" si="421"/>
        <v>32.700000000000003</v>
      </c>
      <c r="O217" s="16">
        <f t="shared" si="422"/>
        <v>32.700000000000003</v>
      </c>
      <c r="P217" s="16">
        <f t="shared" si="423"/>
        <v>32.700000000000003</v>
      </c>
      <c r="Q217" s="16">
        <f t="shared" si="424"/>
        <v>32.700000000000003</v>
      </c>
      <c r="R217" s="124"/>
      <c r="S217" s="159" t="str">
        <f>VLOOKUP(B217,Объем!A:D,4,0)</f>
        <v>0,869</v>
      </c>
      <c r="T217" s="159">
        <f>VLOOKUP(B217,Объем!A:E,5,0)</f>
        <v>2.0859999999999999</v>
      </c>
      <c r="U217" s="11">
        <f t="shared" si="425"/>
        <v>1.2169999999999999</v>
      </c>
      <c r="V217" s="95">
        <f t="shared" si="461"/>
        <v>0.39393681010805853</v>
      </c>
      <c r="W217" s="95">
        <f t="shared" si="462"/>
        <v>0.3547256968840482</v>
      </c>
      <c r="X217" s="95">
        <f t="shared" si="463"/>
        <v>0.2808441419210469</v>
      </c>
      <c r="Y217" s="95">
        <f t="shared" si="464"/>
        <v>0.18749335108684628</v>
      </c>
      <c r="Z217" s="12">
        <f t="shared" si="426"/>
        <v>0.23938038227231825</v>
      </c>
      <c r="AA217" s="12">
        <f t="shared" si="427"/>
        <v>0.20068620292847777</v>
      </c>
      <c r="AB217" s="12">
        <f t="shared" si="428"/>
        <v>8.3411760649722513E-2</v>
      </c>
      <c r="AC217" s="12"/>
      <c r="AD217" s="12">
        <f t="shared" si="429"/>
        <v>0.63331719238037676</v>
      </c>
      <c r="AE217" s="12">
        <f t="shared" si="430"/>
        <v>0.55541189981252592</v>
      </c>
      <c r="AF217" s="12">
        <f t="shared" si="431"/>
        <v>0.3642559025707694</v>
      </c>
      <c r="AG217" s="12">
        <f t="shared" si="432"/>
        <v>0.18749335108684628</v>
      </c>
      <c r="AH217" s="30">
        <f t="shared" si="433"/>
        <v>1721.875448987616</v>
      </c>
      <c r="AI217" s="30">
        <f t="shared" si="434"/>
        <v>1510.0649814482917</v>
      </c>
      <c r="AJ217" s="30">
        <f t="shared" si="435"/>
        <v>990.34623302745933</v>
      </c>
      <c r="AK217" s="30">
        <f t="shared" si="436"/>
        <v>509.76067280193945</v>
      </c>
      <c r="AL217"/>
      <c r="AM217" s="30">
        <f t="shared" si="437"/>
        <v>4732.0473362653065</v>
      </c>
      <c r="AN217" s="12">
        <f t="shared" si="438"/>
        <v>0.52347834585051856</v>
      </c>
      <c r="AO217">
        <f t="shared" si="439"/>
        <v>3442.04</v>
      </c>
      <c r="AP217"/>
      <c r="AQ217"/>
      <c r="AR217"/>
      <c r="AS217"/>
      <c r="AT217"/>
      <c r="AU217"/>
      <c r="AV217"/>
      <c r="AW217"/>
      <c r="AX217" s="164" t="s">
        <v>363</v>
      </c>
      <c r="AY217" s="108">
        <v>3442.04</v>
      </c>
      <c r="AZ217"/>
      <c r="BA217"/>
      <c r="BB217"/>
      <c r="BC217"/>
      <c r="BD217"/>
      <c r="BE217"/>
    </row>
    <row r="218" spans="1:57" x14ac:dyDescent="0.3">
      <c r="A218" s="37" t="s">
        <v>364</v>
      </c>
      <c r="B218" s="37" t="s">
        <v>861</v>
      </c>
      <c r="C218" s="2"/>
      <c r="D218" s="2"/>
      <c r="E218" s="1">
        <f>VLOOKUP(B218,Площадь!A:B,2,0)</f>
        <v>49.4</v>
      </c>
      <c r="F218">
        <f t="shared" si="420"/>
        <v>120</v>
      </c>
      <c r="G218" s="1">
        <v>31</v>
      </c>
      <c r="H218" s="1">
        <v>28</v>
      </c>
      <c r="I218" s="1">
        <v>31</v>
      </c>
      <c r="J218" s="1">
        <v>30</v>
      </c>
      <c r="L218" s="112"/>
      <c r="N218" s="16">
        <f t="shared" si="421"/>
        <v>49.4</v>
      </c>
      <c r="O218" s="16">
        <f t="shared" si="422"/>
        <v>49.4</v>
      </c>
      <c r="P218" s="16">
        <f t="shared" si="423"/>
        <v>49.4</v>
      </c>
      <c r="Q218" s="16">
        <f t="shared" si="424"/>
        <v>49.4</v>
      </c>
      <c r="R218" s="120"/>
      <c r="S218" s="159" t="str">
        <f>VLOOKUP(B218,Объем!A:D,4,0)</f>
        <v>17,345</v>
      </c>
      <c r="T218" s="159">
        <f>VLOOKUP(B218,Объем!A:E,5,0)</f>
        <v>19.5</v>
      </c>
      <c r="U218" s="11">
        <f t="shared" si="425"/>
        <v>2.1550000000000011</v>
      </c>
      <c r="V218" s="95">
        <f t="shared" si="461"/>
        <v>0.69756271633760614</v>
      </c>
      <c r="W218" s="95">
        <f t="shared" si="462"/>
        <v>0.62812972619977359</v>
      </c>
      <c r="X218" s="95">
        <f t="shared" si="463"/>
        <v>0.49730412969585575</v>
      </c>
      <c r="Y218" s="95">
        <f t="shared" si="464"/>
        <v>0.33200342776676584</v>
      </c>
      <c r="Z218" s="12">
        <f t="shared" si="426"/>
        <v>0.36163274875389972</v>
      </c>
      <c r="AA218" s="12">
        <f t="shared" si="427"/>
        <v>0.30317732185525387</v>
      </c>
      <c r="AB218" s="12">
        <f t="shared" si="428"/>
        <v>0.12601042740355634</v>
      </c>
      <c r="AD218" s="12">
        <f t="shared" si="429"/>
        <v>1.0591954650915059</v>
      </c>
      <c r="AE218" s="12">
        <f t="shared" si="430"/>
        <v>0.9313070480550274</v>
      </c>
      <c r="AF218" s="12">
        <f t="shared" si="431"/>
        <v>0.62331455709941208</v>
      </c>
      <c r="AG218" s="12">
        <f t="shared" si="432"/>
        <v>0.33200342776676584</v>
      </c>
      <c r="AH218" s="30">
        <f t="shared" si="433"/>
        <v>2879.761814400088</v>
      </c>
      <c r="AI218" s="30">
        <f t="shared" si="434"/>
        <v>2532.0562283929698</v>
      </c>
      <c r="AJ218" s="30">
        <f t="shared" si="435"/>
        <v>1694.6800841330237</v>
      </c>
      <c r="AK218" s="30">
        <f t="shared" si="436"/>
        <v>902.65755948083836</v>
      </c>
      <c r="AM218" s="30">
        <f t="shared" si="437"/>
        <v>8009.1556864069207</v>
      </c>
      <c r="AN218" s="12">
        <f t="shared" si="438"/>
        <v>0.79082049801270982</v>
      </c>
      <c r="AO218">
        <f t="shared" si="439"/>
        <v>2448.04</v>
      </c>
      <c r="AX218" s="164" t="s">
        <v>364</v>
      </c>
      <c r="AY218" s="108">
        <v>2448.04</v>
      </c>
    </row>
    <row r="219" spans="1:57" x14ac:dyDescent="0.3">
      <c r="A219" s="37" t="s">
        <v>365</v>
      </c>
      <c r="B219" s="37" t="s">
        <v>862</v>
      </c>
      <c r="C219" s="2"/>
      <c r="D219" s="2"/>
      <c r="E219" s="1">
        <f>VLOOKUP(B219,Площадь!A:B,2,0)</f>
        <v>23.9</v>
      </c>
      <c r="F219">
        <f t="shared" si="420"/>
        <v>120</v>
      </c>
      <c r="G219" s="1">
        <v>31</v>
      </c>
      <c r="H219" s="1">
        <v>28</v>
      </c>
      <c r="I219" s="1">
        <v>31</v>
      </c>
      <c r="J219" s="1">
        <v>30</v>
      </c>
      <c r="L219" s="112"/>
      <c r="N219" s="16">
        <f t="shared" si="421"/>
        <v>23.9</v>
      </c>
      <c r="O219" s="16">
        <f t="shared" si="422"/>
        <v>23.9</v>
      </c>
      <c r="P219" s="16">
        <f t="shared" si="423"/>
        <v>23.9</v>
      </c>
      <c r="Q219" s="16">
        <f t="shared" si="424"/>
        <v>23.9</v>
      </c>
      <c r="R219" s="120"/>
      <c r="S219" s="159" t="str">
        <f>VLOOKUP(B219,Объем!A:D,4,0)</f>
        <v>12,711</v>
      </c>
      <c r="T219" s="159" t="str">
        <f>VLOOKUP(B219,Объем!A:E,5,0)</f>
        <v>не работает</v>
      </c>
      <c r="U219" s="11" t="e">
        <f t="shared" si="425"/>
        <v>#VALUE!</v>
      </c>
      <c r="V219" s="95">
        <f>$V$631*$E219*G219</f>
        <v>0.23990627779354864</v>
      </c>
      <c r="W219" s="95">
        <f t="shared" ref="W219" si="465">$V$631*$E219*H219</f>
        <v>0.21668954123288264</v>
      </c>
      <c r="X219" s="95">
        <f t="shared" ref="X219" si="466">$V$631*$E219*I219</f>
        <v>0.23990627779354864</v>
      </c>
      <c r="Y219" s="95">
        <f t="shared" ref="Y219" si="467">$V$631*$E219*J219</f>
        <v>0.23216736560665996</v>
      </c>
      <c r="Z219" s="12">
        <f t="shared" si="426"/>
        <v>0.17495997358741303</v>
      </c>
      <c r="AA219" s="12">
        <f t="shared" si="427"/>
        <v>0.14667890672754183</v>
      </c>
      <c r="AB219" s="12">
        <f t="shared" si="428"/>
        <v>6.0964559006983728E-2</v>
      </c>
      <c r="AD219" s="12">
        <f t="shared" si="429"/>
        <v>0.41486625138096167</v>
      </c>
      <c r="AE219" s="12">
        <f t="shared" si="430"/>
        <v>0.36336844796042445</v>
      </c>
      <c r="AF219" s="12">
        <f t="shared" si="431"/>
        <v>0.30087083680053239</v>
      </c>
      <c r="AG219" s="12">
        <f t="shared" si="432"/>
        <v>0.23216736560665996</v>
      </c>
      <c r="AH219" s="30">
        <f t="shared" si="433"/>
        <v>1127.9466615795864</v>
      </c>
      <c r="AI219" s="30">
        <f t="shared" si="434"/>
        <v>987.9334036837613</v>
      </c>
      <c r="AJ219" s="30">
        <f t="shared" si="435"/>
        <v>818.01364851002359</v>
      </c>
      <c r="AK219" s="30">
        <f t="shared" si="436"/>
        <v>631.22127695869926</v>
      </c>
      <c r="AM219" s="30">
        <f t="shared" si="437"/>
        <v>3565.1149907320705</v>
      </c>
      <c r="AN219" s="12">
        <f t="shared" si="438"/>
        <v>0.38260343932193858</v>
      </c>
      <c r="AO219">
        <f t="shared" si="439"/>
        <v>2767.76</v>
      </c>
      <c r="AX219" s="164" t="s">
        <v>365</v>
      </c>
      <c r="AY219" s="108">
        <v>2767.76</v>
      </c>
    </row>
    <row r="220" spans="1:57" x14ac:dyDescent="0.3">
      <c r="A220" s="37" t="s">
        <v>366</v>
      </c>
      <c r="B220" s="37" t="s">
        <v>863</v>
      </c>
      <c r="C220" s="2"/>
      <c r="D220" s="2"/>
      <c r="E220" s="1">
        <f>VLOOKUP(B220,Площадь!A:B,2,0)</f>
        <v>24.2</v>
      </c>
      <c r="F220">
        <f t="shared" si="420"/>
        <v>120</v>
      </c>
      <c r="G220" s="1">
        <v>31</v>
      </c>
      <c r="H220" s="1">
        <v>28</v>
      </c>
      <c r="I220" s="1">
        <v>31</v>
      </c>
      <c r="J220" s="1">
        <v>30</v>
      </c>
      <c r="L220" s="115"/>
      <c r="N220" s="16">
        <f t="shared" si="421"/>
        <v>24.2</v>
      </c>
      <c r="O220" s="16">
        <f t="shared" si="422"/>
        <v>24.2</v>
      </c>
      <c r="P220" s="16">
        <f t="shared" si="423"/>
        <v>24.2</v>
      </c>
      <c r="Q220" s="16">
        <f t="shared" si="424"/>
        <v>24.2</v>
      </c>
      <c r="R220" s="120"/>
      <c r="S220" s="159">
        <f>VLOOKUP(B220,Объем!A:D,4,0)</f>
        <v>1.135</v>
      </c>
      <c r="T220" s="159">
        <f>VLOOKUP(B220,Объем!A:E,5,0)</f>
        <v>1.135</v>
      </c>
      <c r="U220" s="11">
        <f t="shared" si="425"/>
        <v>0</v>
      </c>
      <c r="V220" s="95">
        <f t="shared" ref="V220:V222" si="468">$U220*V$627/G$1*G220</f>
        <v>0</v>
      </c>
      <c r="W220" s="95">
        <f t="shared" ref="W220:W222" si="469">$U220*W$627/H$1*H220</f>
        <v>0</v>
      </c>
      <c r="X220" s="95">
        <f t="shared" ref="X220:X222" si="470">$U220*X$627/I$1*I220</f>
        <v>0</v>
      </c>
      <c r="Y220" s="95">
        <f t="shared" ref="Y220:Y222" si="471">$U220*Y$627/J$1*J220</f>
        <v>0</v>
      </c>
      <c r="Z220" s="12">
        <f t="shared" si="426"/>
        <v>0.17715612388348934</v>
      </c>
      <c r="AA220" s="12">
        <f t="shared" si="427"/>
        <v>0.14852006455257374</v>
      </c>
      <c r="AB220" s="12">
        <f t="shared" si="428"/>
        <v>6.1729804517531642E-2</v>
      </c>
      <c r="AD220" s="12">
        <f t="shared" si="429"/>
        <v>0.17715612388348934</v>
      </c>
      <c r="AE220" s="12">
        <f t="shared" si="430"/>
        <v>0.14852006455257374</v>
      </c>
      <c r="AF220" s="12">
        <f t="shared" si="431"/>
        <v>6.1729804517531642E-2</v>
      </c>
      <c r="AG220" s="12">
        <f t="shared" si="432"/>
        <v>0</v>
      </c>
      <c r="AH220" s="30">
        <f t="shared" si="433"/>
        <v>481.65561273690849</v>
      </c>
      <c r="AI220" s="30">
        <f t="shared" si="434"/>
        <v>403.7993219068286</v>
      </c>
      <c r="AJ220" s="30">
        <f t="shared" si="435"/>
        <v>167.83222711835538</v>
      </c>
      <c r="AK220" s="30">
        <f t="shared" si="436"/>
        <v>0</v>
      </c>
      <c r="AM220" s="30">
        <f t="shared" si="437"/>
        <v>1053.2871617620924</v>
      </c>
      <c r="AN220" s="12">
        <f t="shared" si="438"/>
        <v>0.38740599295359468</v>
      </c>
      <c r="AO220">
        <f t="shared" si="439"/>
        <v>1529.08</v>
      </c>
      <c r="AX220" s="164" t="s">
        <v>366</v>
      </c>
      <c r="AY220" s="108">
        <v>1529.08</v>
      </c>
    </row>
    <row r="221" spans="1:57" x14ac:dyDescent="0.3">
      <c r="A221" s="37" t="s">
        <v>367</v>
      </c>
      <c r="B221" s="37" t="s">
        <v>864</v>
      </c>
      <c r="C221" s="2"/>
      <c r="D221" s="2"/>
      <c r="E221" s="1">
        <f>VLOOKUP(B221,Площадь!A:B,2,0)</f>
        <v>24.2</v>
      </c>
      <c r="F221">
        <f t="shared" si="420"/>
        <v>120</v>
      </c>
      <c r="G221" s="1">
        <v>31</v>
      </c>
      <c r="H221" s="1">
        <v>28</v>
      </c>
      <c r="I221" s="1">
        <v>31</v>
      </c>
      <c r="J221" s="1">
        <v>30</v>
      </c>
      <c r="L221" s="112"/>
      <c r="N221" s="16">
        <f t="shared" si="421"/>
        <v>24.2</v>
      </c>
      <c r="O221" s="16">
        <f t="shared" si="422"/>
        <v>24.2</v>
      </c>
      <c r="P221" s="16">
        <f t="shared" si="423"/>
        <v>24.2</v>
      </c>
      <c r="Q221" s="16">
        <f t="shared" si="424"/>
        <v>24.2</v>
      </c>
      <c r="R221" s="120"/>
      <c r="S221" s="159" t="str">
        <f>VLOOKUP(B221,Объем!A:D,4,0)</f>
        <v>4,209</v>
      </c>
      <c r="T221" s="159">
        <f>VLOOKUP(B221,Объем!A:E,5,0)</f>
        <v>4.7549999999999999</v>
      </c>
      <c r="U221" s="11">
        <f t="shared" si="425"/>
        <v>0.54600000000000026</v>
      </c>
      <c r="V221" s="95">
        <f t="shared" si="468"/>
        <v>0.17673746780525892</v>
      </c>
      <c r="W221" s="95">
        <f t="shared" si="469"/>
        <v>0.1591456290046758</v>
      </c>
      <c r="X221" s="95">
        <f t="shared" si="470"/>
        <v>0.12599909736145579</v>
      </c>
      <c r="Y221" s="95">
        <f t="shared" si="471"/>
        <v>8.411780582860981E-2</v>
      </c>
      <c r="Z221" s="12">
        <f t="shared" si="426"/>
        <v>0.17715612388348934</v>
      </c>
      <c r="AA221" s="12">
        <f t="shared" si="427"/>
        <v>0.14852006455257374</v>
      </c>
      <c r="AB221" s="12">
        <f t="shared" si="428"/>
        <v>6.1729804517531642E-2</v>
      </c>
      <c r="AD221" s="12">
        <f t="shared" si="429"/>
        <v>0.35389359168874823</v>
      </c>
      <c r="AE221" s="12">
        <f t="shared" si="430"/>
        <v>0.30766569355724954</v>
      </c>
      <c r="AF221" s="12">
        <f t="shared" si="431"/>
        <v>0.18772890187898744</v>
      </c>
      <c r="AG221" s="12">
        <f t="shared" si="432"/>
        <v>8.411780582860981E-2</v>
      </c>
      <c r="AH221" s="30">
        <f t="shared" si="433"/>
        <v>962.17297495520256</v>
      </c>
      <c r="AI221" s="30">
        <f t="shared" si="434"/>
        <v>836.48764095732122</v>
      </c>
      <c r="AJ221" s="30">
        <f t="shared" si="435"/>
        <v>510.40109300662868</v>
      </c>
      <c r="AK221" s="30">
        <f t="shared" si="436"/>
        <v>228.70117284294093</v>
      </c>
      <c r="AM221" s="30">
        <f t="shared" si="437"/>
        <v>2537.7628817620935</v>
      </c>
      <c r="AN221" s="12">
        <f t="shared" si="438"/>
        <v>0.38740599295359468</v>
      </c>
      <c r="AO221">
        <f t="shared" si="439"/>
        <v>1596.48</v>
      </c>
      <c r="AX221" s="164" t="s">
        <v>367</v>
      </c>
      <c r="AY221" s="108">
        <v>1596.48</v>
      </c>
    </row>
    <row r="222" spans="1:57" x14ac:dyDescent="0.3">
      <c r="A222" s="37" t="s">
        <v>368</v>
      </c>
      <c r="B222" s="37" t="s">
        <v>865</v>
      </c>
      <c r="C222" s="2"/>
      <c r="D222" s="2"/>
      <c r="E222" s="1">
        <f>VLOOKUP(B222,Площадь!A:B,2,0)</f>
        <v>38</v>
      </c>
      <c r="F222">
        <f t="shared" si="420"/>
        <v>120</v>
      </c>
      <c r="G222" s="1">
        <v>31</v>
      </c>
      <c r="H222" s="1">
        <v>28</v>
      </c>
      <c r="I222" s="1">
        <v>31</v>
      </c>
      <c r="J222" s="1">
        <v>30</v>
      </c>
      <c r="L222" s="112"/>
      <c r="N222" s="16">
        <f t="shared" si="421"/>
        <v>38</v>
      </c>
      <c r="O222" s="16">
        <f t="shared" si="422"/>
        <v>38</v>
      </c>
      <c r="P222" s="16">
        <f t="shared" si="423"/>
        <v>38</v>
      </c>
      <c r="Q222" s="16">
        <f t="shared" si="424"/>
        <v>38</v>
      </c>
      <c r="R222" s="120"/>
      <c r="S222" s="159" t="str">
        <f>VLOOKUP(B222,Объем!A:D,4,0)</f>
        <v>3,115</v>
      </c>
      <c r="T222" s="159">
        <f>VLOOKUP(B222,Объем!A:E,5,0)</f>
        <v>5.3</v>
      </c>
      <c r="U222" s="11">
        <f t="shared" si="425"/>
        <v>2.1849999999999996</v>
      </c>
      <c r="V222" s="95">
        <f t="shared" si="468"/>
        <v>0.70727356621701554</v>
      </c>
      <c r="W222" s="95">
        <f t="shared" si="469"/>
        <v>0.63687399152970037</v>
      </c>
      <c r="X222" s="95">
        <f t="shared" si="470"/>
        <v>0.50422715702340792</v>
      </c>
      <c r="Y222" s="95">
        <f t="shared" si="471"/>
        <v>0.336625285229876</v>
      </c>
      <c r="Z222" s="12">
        <f t="shared" si="426"/>
        <v>0.27817903750299977</v>
      </c>
      <c r="AA222" s="12">
        <f t="shared" si="427"/>
        <v>0.23321332450404142</v>
      </c>
      <c r="AB222" s="12">
        <f t="shared" si="428"/>
        <v>9.6931098002735638E-2</v>
      </c>
      <c r="AD222" s="12">
        <f t="shared" si="429"/>
        <v>0.98545260372001531</v>
      </c>
      <c r="AE222" s="12">
        <f t="shared" si="430"/>
        <v>0.87008731603374179</v>
      </c>
      <c r="AF222" s="12">
        <f t="shared" si="431"/>
        <v>0.60115825502614362</v>
      </c>
      <c r="AG222" s="12">
        <f t="shared" si="432"/>
        <v>0.336625285229876</v>
      </c>
      <c r="AH222" s="30">
        <f t="shared" si="433"/>
        <v>2679.2682480460521</v>
      </c>
      <c r="AI222" s="30">
        <f t="shared" si="434"/>
        <v>2365.6107965788578</v>
      </c>
      <c r="AJ222" s="30">
        <f t="shared" si="435"/>
        <v>1634.4410869301798</v>
      </c>
      <c r="AK222" s="30">
        <f t="shared" si="436"/>
        <v>915.22355798869148</v>
      </c>
      <c r="AM222" s="30">
        <f t="shared" si="437"/>
        <v>7594.5436895437815</v>
      </c>
      <c r="AN222" s="12">
        <f t="shared" si="438"/>
        <v>0.60832346000977688</v>
      </c>
      <c r="AO222">
        <f t="shared" si="439"/>
        <v>4335.96</v>
      </c>
      <c r="AX222" s="164" t="s">
        <v>368</v>
      </c>
      <c r="AY222" s="108">
        <v>4335.96</v>
      </c>
    </row>
    <row r="223" spans="1:57" x14ac:dyDescent="0.3">
      <c r="A223" s="37" t="s">
        <v>369</v>
      </c>
      <c r="B223" s="37" t="s">
        <v>866</v>
      </c>
      <c r="C223" s="2"/>
      <c r="D223" s="2"/>
      <c r="E223" s="1">
        <f>VLOOKUP(B223,Площадь!A:B,2,0)</f>
        <v>23.8</v>
      </c>
      <c r="F223">
        <f t="shared" si="420"/>
        <v>120</v>
      </c>
      <c r="G223" s="1">
        <v>31</v>
      </c>
      <c r="H223" s="1">
        <v>28</v>
      </c>
      <c r="I223" s="1">
        <v>31</v>
      </c>
      <c r="J223" s="1">
        <v>30</v>
      </c>
      <c r="L223" s="112"/>
      <c r="N223" s="16">
        <f t="shared" si="421"/>
        <v>23.8</v>
      </c>
      <c r="O223" s="16">
        <f t="shared" si="422"/>
        <v>23.8</v>
      </c>
      <c r="P223" s="16">
        <f t="shared" si="423"/>
        <v>23.8</v>
      </c>
      <c r="Q223" s="16">
        <f t="shared" si="424"/>
        <v>23.8</v>
      </c>
      <c r="R223" s="120"/>
      <c r="S223" s="159">
        <f>VLOOKUP(B223,Объем!A:D,4,0)</f>
        <v>8.1654648278192052</v>
      </c>
      <c r="T223" s="159" t="str">
        <f>VLOOKUP(B223,Объем!A:E,5,0)</f>
        <v>не работает</v>
      </c>
      <c r="U223" s="11" t="e">
        <f t="shared" si="425"/>
        <v>#VALUE!</v>
      </c>
      <c r="V223" s="95">
        <f>$V$631*$E223*G223</f>
        <v>0.23890248583625348</v>
      </c>
      <c r="W223" s="95">
        <f t="shared" ref="W223" si="472">$V$631*$E223*H223</f>
        <v>0.21578289043274509</v>
      </c>
      <c r="X223" s="95">
        <f t="shared" ref="X223" si="473">$V$631*$E223*I223</f>
        <v>0.23890248583625348</v>
      </c>
      <c r="Y223" s="95">
        <f t="shared" ref="Y223" si="474">$V$631*$E223*J223</f>
        <v>0.23119595403508403</v>
      </c>
      <c r="Z223" s="12">
        <f t="shared" si="426"/>
        <v>0.17422792348872093</v>
      </c>
      <c r="AA223" s="12">
        <f t="shared" si="427"/>
        <v>0.14606518745253122</v>
      </c>
      <c r="AB223" s="12">
        <f t="shared" si="428"/>
        <v>6.0709477170134432E-2</v>
      </c>
      <c r="AD223" s="12">
        <f t="shared" si="429"/>
        <v>0.41313040932497441</v>
      </c>
      <c r="AE223" s="12">
        <f t="shared" si="430"/>
        <v>0.36184807788527629</v>
      </c>
      <c r="AF223" s="12">
        <f t="shared" si="431"/>
        <v>0.29961196300638793</v>
      </c>
      <c r="AG223" s="12">
        <f t="shared" si="432"/>
        <v>0.23119595403508403</v>
      </c>
      <c r="AH223" s="30">
        <f t="shared" si="433"/>
        <v>1123.227219480927</v>
      </c>
      <c r="AI223" s="30">
        <f t="shared" si="434"/>
        <v>983.79979111604689</v>
      </c>
      <c r="AJ223" s="30">
        <f t="shared" si="435"/>
        <v>814.59099726102772</v>
      </c>
      <c r="AK223" s="30">
        <f t="shared" si="436"/>
        <v>628.58018374966719</v>
      </c>
      <c r="AM223" s="30">
        <f t="shared" si="437"/>
        <v>3550.1981916076693</v>
      </c>
      <c r="AN223" s="12">
        <f t="shared" si="438"/>
        <v>0.38100258811138654</v>
      </c>
      <c r="AO223">
        <f t="shared" si="439"/>
        <v>2315.36</v>
      </c>
      <c r="AX223" s="164" t="s">
        <v>369</v>
      </c>
      <c r="AY223" s="108">
        <v>2315.36</v>
      </c>
    </row>
    <row r="224" spans="1:57" x14ac:dyDescent="0.3">
      <c r="A224" s="37" t="s">
        <v>370</v>
      </c>
      <c r="B224" s="37" t="s">
        <v>867</v>
      </c>
      <c r="C224" s="2"/>
      <c r="D224" s="2"/>
      <c r="E224" s="1">
        <f>VLOOKUP(B224,Площадь!A:B,2,0)</f>
        <v>40.9</v>
      </c>
      <c r="F224">
        <f t="shared" si="420"/>
        <v>120</v>
      </c>
      <c r="G224" s="1">
        <v>31</v>
      </c>
      <c r="H224" s="1">
        <v>28</v>
      </c>
      <c r="I224" s="1">
        <v>31</v>
      </c>
      <c r="J224" s="1">
        <v>30</v>
      </c>
      <c r="L224" s="112"/>
      <c r="N224" s="16">
        <f t="shared" si="421"/>
        <v>40.9</v>
      </c>
      <c r="O224" s="16">
        <f t="shared" si="422"/>
        <v>40.9</v>
      </c>
      <c r="P224" s="16">
        <f t="shared" si="423"/>
        <v>40.9</v>
      </c>
      <c r="Q224" s="16">
        <f t="shared" si="424"/>
        <v>40.9</v>
      </c>
      <c r="R224" s="120"/>
      <c r="S224" s="159" t="str">
        <f>VLOOKUP(B224,Объем!A:D,4,0)</f>
        <v>1,879</v>
      </c>
      <c r="T224" s="159">
        <f>VLOOKUP(B224,Объем!A:E,5,0)</f>
        <v>2.4649999999999999</v>
      </c>
      <c r="U224" s="11">
        <f t="shared" si="425"/>
        <v>0.58599999999999985</v>
      </c>
      <c r="V224" s="95">
        <f t="shared" ref="V224:V226" si="475">$U224*V$627/G$1*G224</f>
        <v>0.18968526764447188</v>
      </c>
      <c r="W224" s="95">
        <f t="shared" ref="W224:W226" si="476">$U224*W$627/H$1*H224</f>
        <v>0.17080464944457865</v>
      </c>
      <c r="X224" s="95">
        <f t="shared" ref="X224:X226" si="477">$U224*X$627/I$1*I224</f>
        <v>0.13522980046485905</v>
      </c>
      <c r="Y224" s="95">
        <f t="shared" ref="Y224:Y226" si="478">$U224*Y$627/J$1*J224</f>
        <v>9.0280282446090307E-2</v>
      </c>
      <c r="Z224" s="12">
        <f t="shared" si="426"/>
        <v>0.29940849036507083</v>
      </c>
      <c r="AA224" s="12">
        <f t="shared" si="427"/>
        <v>0.25101118347934986</v>
      </c>
      <c r="AB224" s="12">
        <f t="shared" si="428"/>
        <v>0.10432847127136546</v>
      </c>
      <c r="AD224" s="12">
        <f t="shared" si="429"/>
        <v>0.48909375800954269</v>
      </c>
      <c r="AE224" s="12">
        <f t="shared" si="430"/>
        <v>0.42181583292392855</v>
      </c>
      <c r="AF224" s="12">
        <f t="shared" si="431"/>
        <v>0.23955827173622452</v>
      </c>
      <c r="AG224" s="12">
        <f t="shared" si="432"/>
        <v>9.0280282446090307E-2</v>
      </c>
      <c r="AH224" s="30">
        <f t="shared" si="433"/>
        <v>1329.757891151505</v>
      </c>
      <c r="AI224" s="30">
        <f t="shared" si="434"/>
        <v>1146.8413228702354</v>
      </c>
      <c r="AJ224" s="30">
        <f t="shared" si="435"/>
        <v>651.31582036188195</v>
      </c>
      <c r="AK224" s="30">
        <f t="shared" si="436"/>
        <v>245.45583752007926</v>
      </c>
      <c r="AM224" s="30">
        <f t="shared" si="437"/>
        <v>3373.3708719037013</v>
      </c>
      <c r="AN224" s="12">
        <f t="shared" si="438"/>
        <v>0.65474814511578616</v>
      </c>
      <c r="AO224">
        <f t="shared" si="439"/>
        <v>4032.56</v>
      </c>
      <c r="AX224" s="164" t="s">
        <v>370</v>
      </c>
      <c r="AY224" s="108">
        <v>4032.56</v>
      </c>
    </row>
    <row r="225" spans="1:57" x14ac:dyDescent="0.3">
      <c r="A225" s="37" t="s">
        <v>371</v>
      </c>
      <c r="B225" s="37" t="s">
        <v>868</v>
      </c>
      <c r="C225" s="2"/>
      <c r="D225" s="2"/>
      <c r="E225" s="1">
        <f>VLOOKUP(B225,Площадь!A:B,2,0)</f>
        <v>68.2</v>
      </c>
      <c r="F225">
        <f t="shared" si="420"/>
        <v>120</v>
      </c>
      <c r="G225" s="1">
        <v>31</v>
      </c>
      <c r="H225" s="1">
        <v>28</v>
      </c>
      <c r="I225" s="1">
        <v>31</v>
      </c>
      <c r="J225" s="1">
        <v>30</v>
      </c>
      <c r="L225" s="112"/>
      <c r="N225" s="16">
        <f t="shared" si="421"/>
        <v>68.2</v>
      </c>
      <c r="O225" s="16">
        <f t="shared" si="422"/>
        <v>68.2</v>
      </c>
      <c r="P225" s="16">
        <f t="shared" si="423"/>
        <v>68.2</v>
      </c>
      <c r="Q225" s="16">
        <f t="shared" si="424"/>
        <v>68.2</v>
      </c>
      <c r="R225" s="120"/>
      <c r="S225" s="159" t="str">
        <f>VLOOKUP(B225,Объем!A:D,4,0)</f>
        <v>17,338</v>
      </c>
      <c r="T225" s="159">
        <f>VLOOKUP(B225,Объем!A:E,5,0)</f>
        <v>20.239000000000001</v>
      </c>
      <c r="U225" s="11">
        <f t="shared" si="425"/>
        <v>2.9009999999999998</v>
      </c>
      <c r="V225" s="95">
        <f t="shared" si="475"/>
        <v>0.93903918333893011</v>
      </c>
      <c r="W225" s="95">
        <f t="shared" si="476"/>
        <v>0.84557045740396375</v>
      </c>
      <c r="X225" s="95">
        <f t="shared" si="477"/>
        <v>0.66945674257432797</v>
      </c>
      <c r="Y225" s="95">
        <f t="shared" si="478"/>
        <v>0.44693361668277826</v>
      </c>
      <c r="Z225" s="12">
        <f t="shared" si="426"/>
        <v>0.49925816730801542</v>
      </c>
      <c r="AA225" s="12">
        <f t="shared" si="427"/>
        <v>0.4185565455572533</v>
      </c>
      <c r="AB225" s="12">
        <f t="shared" si="428"/>
        <v>0.17396581273122555</v>
      </c>
      <c r="AD225" s="12">
        <f t="shared" si="429"/>
        <v>1.4382973506469456</v>
      </c>
      <c r="AE225" s="12">
        <f t="shared" si="430"/>
        <v>1.2641270029612171</v>
      </c>
      <c r="AF225" s="12">
        <f t="shared" si="431"/>
        <v>0.84342255530555355</v>
      </c>
      <c r="AG225" s="12">
        <f t="shared" si="432"/>
        <v>0.44693361668277826</v>
      </c>
      <c r="AH225" s="30">
        <f t="shared" si="433"/>
        <v>3910.4716028859289</v>
      </c>
      <c r="AI225" s="30">
        <f t="shared" si="434"/>
        <v>3436.9337781910162</v>
      </c>
      <c r="AJ225" s="30">
        <f t="shared" si="435"/>
        <v>2293.1141118158453</v>
      </c>
      <c r="AK225" s="30">
        <f t="shared" si="436"/>
        <v>1215.1320557094712</v>
      </c>
      <c r="AM225" s="30">
        <f t="shared" si="437"/>
        <v>10855.651548602262</v>
      </c>
      <c r="AN225" s="12">
        <f t="shared" si="438"/>
        <v>1.0917805255964943</v>
      </c>
      <c r="AO225">
        <f t="shared" si="439"/>
        <v>8139.04</v>
      </c>
      <c r="AX225" s="164" t="s">
        <v>371</v>
      </c>
      <c r="AY225" s="108">
        <v>8139.04</v>
      </c>
    </row>
    <row r="226" spans="1:57" x14ac:dyDescent="0.3">
      <c r="A226" s="37" t="s">
        <v>372</v>
      </c>
      <c r="B226" s="37" t="s">
        <v>869</v>
      </c>
      <c r="C226" s="2"/>
      <c r="D226" s="2"/>
      <c r="E226" s="1">
        <f>VLOOKUP(B226,Площадь!A:B,2,0)</f>
        <v>49.4</v>
      </c>
      <c r="F226">
        <f t="shared" si="420"/>
        <v>120</v>
      </c>
      <c r="G226" s="1">
        <v>31</v>
      </c>
      <c r="H226" s="1">
        <v>28</v>
      </c>
      <c r="I226" s="1">
        <v>31</v>
      </c>
      <c r="J226" s="1">
        <v>30</v>
      </c>
      <c r="L226" s="112"/>
      <c r="N226" s="16">
        <f t="shared" si="421"/>
        <v>49.4</v>
      </c>
      <c r="O226" s="16">
        <f t="shared" si="422"/>
        <v>49.4</v>
      </c>
      <c r="P226" s="16">
        <f t="shared" si="423"/>
        <v>49.4</v>
      </c>
      <c r="Q226" s="16">
        <f t="shared" si="424"/>
        <v>49.4</v>
      </c>
      <c r="R226" s="120"/>
      <c r="S226" s="159">
        <f>VLOOKUP(B226,Объем!A:D,4,0)</f>
        <v>19.063841333945859</v>
      </c>
      <c r="T226" s="159">
        <f>VLOOKUP(B226,Объем!A:E,5,0)</f>
        <v>20.628</v>
      </c>
      <c r="U226" s="11">
        <f t="shared" si="425"/>
        <v>1.5641586660541407</v>
      </c>
      <c r="V226" s="95">
        <f t="shared" si="475"/>
        <v>0.5063103331209895</v>
      </c>
      <c r="W226" s="95">
        <f t="shared" si="476"/>
        <v>0.45591394646941524</v>
      </c>
      <c r="X226" s="95">
        <f t="shared" si="477"/>
        <v>0.36095710632403005</v>
      </c>
      <c r="Y226" s="95">
        <f t="shared" si="478"/>
        <v>0.24097728013970598</v>
      </c>
      <c r="Z226" s="12">
        <f t="shared" si="426"/>
        <v>0.36163274875389972</v>
      </c>
      <c r="AA226" s="12">
        <f t="shared" si="427"/>
        <v>0.30317732185525387</v>
      </c>
      <c r="AB226" s="12">
        <f t="shared" si="428"/>
        <v>0.12601042740355634</v>
      </c>
      <c r="AD226" s="12">
        <f t="shared" si="429"/>
        <v>0.86794308187488922</v>
      </c>
      <c r="AE226" s="12">
        <f t="shared" si="430"/>
        <v>0.75909126832466911</v>
      </c>
      <c r="AF226" s="12">
        <f t="shared" si="431"/>
        <v>0.48696753372758639</v>
      </c>
      <c r="AG226" s="12">
        <f t="shared" si="432"/>
        <v>0.24097728013970598</v>
      </c>
      <c r="AH226" s="30">
        <f t="shared" si="433"/>
        <v>2359.7810098630866</v>
      </c>
      <c r="AI226" s="30">
        <f t="shared" si="434"/>
        <v>2063.832522146477</v>
      </c>
      <c r="AJ226" s="30">
        <f t="shared" si="435"/>
        <v>1323.9770700492365</v>
      </c>
      <c r="AK226" s="30">
        <f t="shared" si="436"/>
        <v>655.17384878943551</v>
      </c>
      <c r="AM226" s="30">
        <f t="shared" si="437"/>
        <v>6402.7644508482354</v>
      </c>
      <c r="AN226" s="12">
        <f t="shared" si="438"/>
        <v>0.79082049801270982</v>
      </c>
      <c r="AO226">
        <f t="shared" si="439"/>
        <v>5141.84</v>
      </c>
      <c r="AX226" s="164" t="s">
        <v>372</v>
      </c>
      <c r="AY226" s="108">
        <v>5141.84</v>
      </c>
    </row>
    <row r="227" spans="1:57" x14ac:dyDescent="0.3">
      <c r="A227" s="37" t="s">
        <v>373</v>
      </c>
      <c r="B227" s="37" t="s">
        <v>870</v>
      </c>
      <c r="C227" s="2"/>
      <c r="D227" s="2"/>
      <c r="E227" s="1">
        <f>VLOOKUP(B227,Площадь!A:B,2,0)</f>
        <v>23.9</v>
      </c>
      <c r="F227">
        <f t="shared" si="420"/>
        <v>120</v>
      </c>
      <c r="G227" s="1">
        <v>31</v>
      </c>
      <c r="H227" s="1">
        <v>28</v>
      </c>
      <c r="I227" s="1">
        <v>31</v>
      </c>
      <c r="J227" s="1">
        <v>30</v>
      </c>
      <c r="L227" s="112"/>
      <c r="N227" s="16">
        <f t="shared" si="421"/>
        <v>23.9</v>
      </c>
      <c r="O227" s="16">
        <f t="shared" si="422"/>
        <v>23.9</v>
      </c>
      <c r="P227" s="16">
        <f t="shared" si="423"/>
        <v>23.9</v>
      </c>
      <c r="Q227" s="16">
        <f t="shared" si="424"/>
        <v>23.9</v>
      </c>
      <c r="R227" s="120"/>
      <c r="S227" s="159">
        <f>VLOOKUP(B227,Объем!A:D,4,0)</f>
        <v>11.779</v>
      </c>
      <c r="T227" s="159" t="str">
        <f>VLOOKUP(B227,Объем!A:E,5,0)</f>
        <v>снят</v>
      </c>
      <c r="U227" s="11" t="e">
        <f t="shared" si="425"/>
        <v>#VALUE!</v>
      </c>
      <c r="V227" s="95">
        <f t="shared" ref="V227:V228" si="479">$V$631*$E227*G227</f>
        <v>0.23990627779354864</v>
      </c>
      <c r="W227" s="95">
        <f t="shared" ref="W227:W228" si="480">$V$631*$E227*H227</f>
        <v>0.21668954123288264</v>
      </c>
      <c r="X227" s="95">
        <f t="shared" ref="X227:X228" si="481">$V$631*$E227*I227</f>
        <v>0.23990627779354864</v>
      </c>
      <c r="Y227" s="95">
        <f t="shared" ref="Y227:Y228" si="482">$V$631*$E227*J227</f>
        <v>0.23216736560665996</v>
      </c>
      <c r="Z227" s="12">
        <f t="shared" si="426"/>
        <v>0.17495997358741303</v>
      </c>
      <c r="AA227" s="12">
        <f t="shared" si="427"/>
        <v>0.14667890672754183</v>
      </c>
      <c r="AB227" s="12">
        <f t="shared" si="428"/>
        <v>6.0964559006983728E-2</v>
      </c>
      <c r="AD227" s="12">
        <f t="shared" si="429"/>
        <v>0.41486625138096167</v>
      </c>
      <c r="AE227" s="12">
        <f t="shared" si="430"/>
        <v>0.36336844796042445</v>
      </c>
      <c r="AF227" s="12">
        <f t="shared" si="431"/>
        <v>0.30087083680053239</v>
      </c>
      <c r="AG227" s="12">
        <f t="shared" si="432"/>
        <v>0.23216736560665996</v>
      </c>
      <c r="AH227" s="30">
        <f t="shared" si="433"/>
        <v>1127.9466615795864</v>
      </c>
      <c r="AI227" s="30">
        <f t="shared" si="434"/>
        <v>987.9334036837613</v>
      </c>
      <c r="AJ227" s="30">
        <f t="shared" si="435"/>
        <v>818.01364851002359</v>
      </c>
      <c r="AK227" s="30">
        <f t="shared" si="436"/>
        <v>631.22127695869926</v>
      </c>
      <c r="AM227" s="30">
        <f t="shared" si="437"/>
        <v>3565.1149907320705</v>
      </c>
      <c r="AN227" s="12">
        <f t="shared" si="438"/>
        <v>0.38260343932193858</v>
      </c>
      <c r="AO227">
        <f t="shared" si="439"/>
        <v>3431.16</v>
      </c>
      <c r="AX227" s="164" t="s">
        <v>373</v>
      </c>
      <c r="AY227" s="108">
        <v>3431.16</v>
      </c>
    </row>
    <row r="228" spans="1:57" x14ac:dyDescent="0.3">
      <c r="A228" s="37" t="s">
        <v>374</v>
      </c>
      <c r="B228" s="37" t="s">
        <v>18</v>
      </c>
      <c r="C228" s="2"/>
      <c r="D228" s="2"/>
      <c r="E228" s="1">
        <f>VLOOKUP(B228,Площадь!A:B,2,0)</f>
        <v>34.299999999999997</v>
      </c>
      <c r="F228">
        <f t="shared" si="420"/>
        <v>120</v>
      </c>
      <c r="G228" s="1">
        <v>31</v>
      </c>
      <c r="H228" s="1">
        <v>28</v>
      </c>
      <c r="I228" s="1">
        <v>31</v>
      </c>
      <c r="J228" s="1">
        <v>30</v>
      </c>
      <c r="L228" s="112"/>
      <c r="N228" s="16">
        <f t="shared" si="421"/>
        <v>34.299999999999997</v>
      </c>
      <c r="O228" s="16">
        <f t="shared" si="422"/>
        <v>34.299999999999997</v>
      </c>
      <c r="P228" s="16">
        <f t="shared" si="423"/>
        <v>34.299999999999997</v>
      </c>
      <c r="Q228" s="16">
        <f t="shared" si="424"/>
        <v>34.299999999999997</v>
      </c>
      <c r="R228" s="120"/>
      <c r="S228" s="159" t="str">
        <f>VLOOKUP(B228,Объем!A:D,4,0)</f>
        <v>нет</v>
      </c>
      <c r="T228" s="159" t="str">
        <f>VLOOKUP(B228,Объем!A:E,5,0)</f>
        <v>не работает</v>
      </c>
      <c r="U228" s="11" t="e">
        <f t="shared" si="425"/>
        <v>#VALUE!</v>
      </c>
      <c r="V228" s="95">
        <f t="shared" si="479"/>
        <v>0.34430064135224764</v>
      </c>
      <c r="W228" s="95">
        <f t="shared" si="480"/>
        <v>0.31098122444719145</v>
      </c>
      <c r="X228" s="95">
        <f t="shared" si="481"/>
        <v>0.34430064135224764</v>
      </c>
      <c r="Y228" s="95">
        <f t="shared" si="482"/>
        <v>0.33319416905056226</v>
      </c>
      <c r="Z228" s="12">
        <f t="shared" si="426"/>
        <v>0.2510931838513919</v>
      </c>
      <c r="AA228" s="12">
        <f t="shared" si="427"/>
        <v>0.2105057113286479</v>
      </c>
      <c r="AB228" s="12">
        <f t="shared" si="428"/>
        <v>8.749307003931138E-2</v>
      </c>
      <c r="AD228" s="12">
        <f t="shared" si="429"/>
        <v>0.59539382520363948</v>
      </c>
      <c r="AE228" s="12">
        <f t="shared" si="430"/>
        <v>0.52148693577583938</v>
      </c>
      <c r="AF228" s="12">
        <f t="shared" si="431"/>
        <v>0.43179371139155903</v>
      </c>
      <c r="AG228" s="12">
        <f t="shared" si="432"/>
        <v>0.33319416905056226</v>
      </c>
      <c r="AH228" s="30">
        <f t="shared" si="433"/>
        <v>1618.7686398401593</v>
      </c>
      <c r="AI228" s="30">
        <f t="shared" si="434"/>
        <v>1417.8291107260677</v>
      </c>
      <c r="AJ228" s="30">
        <f t="shared" si="435"/>
        <v>1173.9693784055985</v>
      </c>
      <c r="AK228" s="30">
        <f t="shared" si="436"/>
        <v>905.89497069804975</v>
      </c>
      <c r="AM228" s="30">
        <f t="shared" si="437"/>
        <v>5116.4620996698741</v>
      </c>
      <c r="AN228" s="12">
        <f t="shared" si="438"/>
        <v>0.54909196521935122</v>
      </c>
      <c r="AO228">
        <f t="shared" si="439"/>
        <v>3570.36</v>
      </c>
      <c r="AX228" s="164" t="s">
        <v>374</v>
      </c>
      <c r="AY228" s="108">
        <v>3570.36</v>
      </c>
    </row>
    <row r="229" spans="1:57" x14ac:dyDescent="0.3">
      <c r="A229" s="37" t="s">
        <v>375</v>
      </c>
      <c r="B229" s="37" t="s">
        <v>77</v>
      </c>
      <c r="C229" s="2"/>
      <c r="D229" s="2"/>
      <c r="E229" s="1">
        <f>VLOOKUP(B229,Площадь!A:B,2,0)</f>
        <v>70.599999999999994</v>
      </c>
      <c r="F229">
        <f t="shared" si="420"/>
        <v>120</v>
      </c>
      <c r="G229" s="1">
        <v>31</v>
      </c>
      <c r="H229" s="1">
        <v>28</v>
      </c>
      <c r="I229" s="1">
        <v>31</v>
      </c>
      <c r="J229" s="1">
        <v>30</v>
      </c>
      <c r="L229" s="112"/>
      <c r="N229" s="16">
        <f t="shared" si="421"/>
        <v>70.599999999999994</v>
      </c>
      <c r="O229" s="16">
        <f t="shared" si="422"/>
        <v>70.599999999999994</v>
      </c>
      <c r="P229" s="16">
        <f t="shared" si="423"/>
        <v>70.599999999999994</v>
      </c>
      <c r="Q229" s="16">
        <f t="shared" si="424"/>
        <v>70.599999999999994</v>
      </c>
      <c r="R229" s="120"/>
      <c r="S229" s="159" t="str">
        <f>VLOOKUP(B229,Объем!A:D,4,0)</f>
        <v>22,357</v>
      </c>
      <c r="T229" s="159">
        <f>VLOOKUP(B229,Объем!A:E,5,0)</f>
        <v>24.931000000000001</v>
      </c>
      <c r="U229" s="11">
        <f t="shared" si="425"/>
        <v>2.5740000000000016</v>
      </c>
      <c r="V229" s="95">
        <f>$U229*V$627/G$1*G229</f>
        <v>0.83319091965336356</v>
      </c>
      <c r="W229" s="95">
        <f t="shared" ref="W229" si="483">$U229*W$627/H$1*H229</f>
        <v>0.75025796530775746</v>
      </c>
      <c r="X229" s="95">
        <f t="shared" ref="X229" si="484">$U229*X$627/I$1*I229</f>
        <v>0.59399574470400596</v>
      </c>
      <c r="Y229" s="95">
        <f t="shared" ref="Y229" si="485">$U229*Y$627/J$1*J229</f>
        <v>0.39655537033487487</v>
      </c>
      <c r="Z229" s="12">
        <f t="shared" si="426"/>
        <v>0.5168273696766259</v>
      </c>
      <c r="AA229" s="12">
        <f t="shared" si="427"/>
        <v>0.4332858081575085</v>
      </c>
      <c r="AB229" s="12">
        <f t="shared" si="428"/>
        <v>0.18008777681560884</v>
      </c>
      <c r="AD229" s="12">
        <f t="shared" si="429"/>
        <v>1.3500182893299895</v>
      </c>
      <c r="AE229" s="12">
        <f t="shared" si="430"/>
        <v>1.1835437734652658</v>
      </c>
      <c r="AF229" s="12">
        <f t="shared" si="431"/>
        <v>0.77408352151961479</v>
      </c>
      <c r="AG229" s="12">
        <f t="shared" si="432"/>
        <v>0.39655537033487487</v>
      </c>
      <c r="AH229" s="30">
        <f t="shared" si="433"/>
        <v>3670.4567253961623</v>
      </c>
      <c r="AI229" s="30">
        <f t="shared" si="434"/>
        <v>3217.8424821728345</v>
      </c>
      <c r="AJ229" s="30">
        <f t="shared" si="435"/>
        <v>2104.5937599779591</v>
      </c>
      <c r="AK229" s="30">
        <f t="shared" si="436"/>
        <v>1078.1626719738645</v>
      </c>
      <c r="AM229" s="30">
        <f t="shared" si="437"/>
        <v>10071.05563952082</v>
      </c>
      <c r="AN229" s="12">
        <f t="shared" si="438"/>
        <v>1.1302009546497431</v>
      </c>
      <c r="AO229">
        <f t="shared" si="439"/>
        <v>6679.6</v>
      </c>
      <c r="AX229" s="164" t="s">
        <v>375</v>
      </c>
      <c r="AY229" s="108">
        <v>6679.6</v>
      </c>
    </row>
    <row r="230" spans="1:57" x14ac:dyDescent="0.3">
      <c r="A230" s="37" t="s">
        <v>376</v>
      </c>
      <c r="B230" s="37" t="s">
        <v>871</v>
      </c>
      <c r="C230" s="2"/>
      <c r="D230" s="2"/>
      <c r="E230" s="1">
        <f>VLOOKUP(B230,Площадь!A:B,2,0)</f>
        <v>24.2</v>
      </c>
      <c r="F230">
        <f t="shared" si="420"/>
        <v>120</v>
      </c>
      <c r="G230" s="1">
        <v>31</v>
      </c>
      <c r="H230" s="1">
        <v>28</v>
      </c>
      <c r="I230" s="1">
        <v>31</v>
      </c>
      <c r="J230" s="1">
        <v>30</v>
      </c>
      <c r="L230" s="112"/>
      <c r="N230" s="16">
        <f t="shared" si="421"/>
        <v>24.2</v>
      </c>
      <c r="O230" s="16">
        <f t="shared" si="422"/>
        <v>24.2</v>
      </c>
      <c r="P230" s="16">
        <f t="shared" si="423"/>
        <v>24.2</v>
      </c>
      <c r="Q230" s="16">
        <f t="shared" si="424"/>
        <v>24.2</v>
      </c>
      <c r="R230" s="120"/>
      <c r="S230" s="159" t="str">
        <f>VLOOKUP(B230,Объем!A:D,4,0)</f>
        <v>6,193</v>
      </c>
      <c r="T230" s="159" t="str">
        <f>VLOOKUP(B230,Объем!A:E,5,0)</f>
        <v>снят</v>
      </c>
      <c r="U230" s="11" t="e">
        <f t="shared" si="425"/>
        <v>#VALUE!</v>
      </c>
      <c r="V230" s="95">
        <f>$V$631*$E230*G230</f>
        <v>0.24291765366543419</v>
      </c>
      <c r="W230" s="95">
        <f t="shared" ref="W230" si="486">$V$631*$E230*H230</f>
        <v>0.2194094936332954</v>
      </c>
      <c r="X230" s="95">
        <f t="shared" ref="X230" si="487">$V$631*$E230*I230</f>
        <v>0.24291765366543419</v>
      </c>
      <c r="Y230" s="95">
        <f t="shared" ref="Y230" si="488">$V$631*$E230*J230</f>
        <v>0.23508160032138795</v>
      </c>
      <c r="Z230" s="12">
        <f t="shared" si="426"/>
        <v>0.17715612388348934</v>
      </c>
      <c r="AA230" s="12">
        <f t="shared" si="427"/>
        <v>0.14852006455257374</v>
      </c>
      <c r="AB230" s="12">
        <f t="shared" si="428"/>
        <v>6.1729804517531642E-2</v>
      </c>
      <c r="AD230" s="12">
        <f t="shared" si="429"/>
        <v>0.4200737775489235</v>
      </c>
      <c r="AE230" s="12">
        <f t="shared" si="430"/>
        <v>0.36792955818586914</v>
      </c>
      <c r="AF230" s="12">
        <f t="shared" si="431"/>
        <v>0.30464745818296585</v>
      </c>
      <c r="AG230" s="12">
        <f t="shared" si="432"/>
        <v>0.23508160032138795</v>
      </c>
      <c r="AH230" s="30">
        <f t="shared" si="433"/>
        <v>1142.1049878755643</v>
      </c>
      <c r="AI230" s="30">
        <f t="shared" si="434"/>
        <v>1000.3342413869048</v>
      </c>
      <c r="AJ230" s="30">
        <f t="shared" si="435"/>
        <v>828.28160225701129</v>
      </c>
      <c r="AK230" s="30">
        <f t="shared" si="436"/>
        <v>639.14455658579607</v>
      </c>
      <c r="AM230" s="30">
        <f t="shared" si="437"/>
        <v>3609.8653881052765</v>
      </c>
      <c r="AN230" s="12">
        <f t="shared" si="438"/>
        <v>0.38740599295359468</v>
      </c>
      <c r="AO230">
        <f t="shared" si="439"/>
        <v>3447.48</v>
      </c>
      <c r="AX230" s="164" t="s">
        <v>376</v>
      </c>
      <c r="AY230" s="108">
        <v>3447.48</v>
      </c>
    </row>
    <row r="231" spans="1:57" x14ac:dyDescent="0.3">
      <c r="A231" s="37" t="s">
        <v>377</v>
      </c>
      <c r="B231" s="37" t="s">
        <v>872</v>
      </c>
      <c r="C231" s="2"/>
      <c r="D231" s="2"/>
      <c r="E231" s="1">
        <f>VLOOKUP(B231,Площадь!A:B,2,0)</f>
        <v>24.2</v>
      </c>
      <c r="F231">
        <f t="shared" si="420"/>
        <v>120</v>
      </c>
      <c r="G231" s="1">
        <v>31</v>
      </c>
      <c r="H231" s="1">
        <v>28</v>
      </c>
      <c r="I231" s="1">
        <v>31</v>
      </c>
      <c r="J231" s="1">
        <v>30</v>
      </c>
      <c r="L231" s="112"/>
      <c r="N231" s="16">
        <f t="shared" si="421"/>
        <v>24.2</v>
      </c>
      <c r="O231" s="16">
        <f t="shared" si="422"/>
        <v>24.2</v>
      </c>
      <c r="P231" s="16">
        <f t="shared" si="423"/>
        <v>24.2</v>
      </c>
      <c r="Q231" s="16">
        <f t="shared" si="424"/>
        <v>24.2</v>
      </c>
      <c r="R231" s="120"/>
      <c r="S231" s="159" t="str">
        <f>VLOOKUP(B231,Объем!A:D,4,0)</f>
        <v>7,6</v>
      </c>
      <c r="T231" s="159">
        <f>VLOOKUP(B231,Объем!A:E,5,0)</f>
        <v>9.2100000000000009</v>
      </c>
      <c r="U231" s="11">
        <f t="shared" si="425"/>
        <v>1.6100000000000012</v>
      </c>
      <c r="V231" s="95">
        <f t="shared" ref="V231:V232" si="489">$U231*V$627/G$1*G231</f>
        <v>0.52114894352832775</v>
      </c>
      <c r="W231" s="95">
        <f t="shared" ref="W231:W232" si="490">$U231*W$627/H$1*H231</f>
        <v>0.46927557270609543</v>
      </c>
      <c r="X231" s="95">
        <f t="shared" ref="X231:X232" si="491">$U231*X$627/I$1*I231</f>
        <v>0.37153579991198515</v>
      </c>
      <c r="Y231" s="95">
        <f t="shared" ref="Y231:Y232" si="492">$U231*Y$627/J$1*J231</f>
        <v>0.24803968385359312</v>
      </c>
      <c r="Z231" s="12">
        <f t="shared" si="426"/>
        <v>0.17715612388348934</v>
      </c>
      <c r="AA231" s="12">
        <f t="shared" si="427"/>
        <v>0.14852006455257374</v>
      </c>
      <c r="AB231" s="12">
        <f t="shared" si="428"/>
        <v>6.1729804517531642E-2</v>
      </c>
      <c r="AD231" s="12">
        <f t="shared" si="429"/>
        <v>0.69830506741181708</v>
      </c>
      <c r="AE231" s="12">
        <f t="shared" si="430"/>
        <v>0.61779563725866915</v>
      </c>
      <c r="AF231" s="12">
        <f t="shared" si="431"/>
        <v>0.43326560442951678</v>
      </c>
      <c r="AG231" s="12">
        <f t="shared" si="432"/>
        <v>0.24803968385359312</v>
      </c>
      <c r="AH231" s="30">
        <f t="shared" si="433"/>
        <v>1898.5657833805967</v>
      </c>
      <c r="AI231" s="30">
        <f t="shared" si="434"/>
        <v>1679.6751344916149</v>
      </c>
      <c r="AJ231" s="30">
        <f t="shared" si="435"/>
        <v>1177.971190635059</v>
      </c>
      <c r="AK231" s="30">
        <f t="shared" si="436"/>
        <v>674.37525325482613</v>
      </c>
      <c r="AM231" s="30">
        <f t="shared" si="437"/>
        <v>5430.5873617620964</v>
      </c>
      <c r="AN231" s="12">
        <f t="shared" si="438"/>
        <v>0.38740599295359468</v>
      </c>
      <c r="AO231">
        <f t="shared" si="439"/>
        <v>1289.8</v>
      </c>
      <c r="AX231" s="164" t="s">
        <v>377</v>
      </c>
      <c r="AY231" s="108">
        <v>1289.8</v>
      </c>
    </row>
    <row r="232" spans="1:57" x14ac:dyDescent="0.3">
      <c r="A232" s="37" t="s">
        <v>378</v>
      </c>
      <c r="B232" s="37" t="s">
        <v>873</v>
      </c>
      <c r="C232" s="2"/>
      <c r="D232" s="2"/>
      <c r="E232" s="1">
        <f>VLOOKUP(B232,Площадь!A:B,2,0)</f>
        <v>38</v>
      </c>
      <c r="F232">
        <f t="shared" si="420"/>
        <v>120</v>
      </c>
      <c r="G232" s="1">
        <v>31</v>
      </c>
      <c r="H232" s="1">
        <v>28</v>
      </c>
      <c r="I232" s="1">
        <v>31</v>
      </c>
      <c r="J232" s="1">
        <v>30</v>
      </c>
      <c r="L232" s="112"/>
      <c r="N232" s="16">
        <f t="shared" si="421"/>
        <v>38</v>
      </c>
      <c r="O232" s="16">
        <f t="shared" si="422"/>
        <v>38</v>
      </c>
      <c r="P232" s="16">
        <f t="shared" si="423"/>
        <v>38</v>
      </c>
      <c r="Q232" s="16">
        <f t="shared" si="424"/>
        <v>38</v>
      </c>
      <c r="R232" s="120"/>
      <c r="S232" s="159" t="str">
        <f>VLOOKUP(B232,Объем!A:D,4,0)</f>
        <v>1,48</v>
      </c>
      <c r="T232" s="159">
        <f>VLOOKUP(B232,Объем!A:E,5,0)</f>
        <v>3.569</v>
      </c>
      <c r="U232" s="11">
        <f t="shared" si="425"/>
        <v>2.089</v>
      </c>
      <c r="V232" s="95">
        <f t="shared" si="489"/>
        <v>0.67619884660290419</v>
      </c>
      <c r="W232" s="95">
        <f t="shared" si="490"/>
        <v>0.60889234247393331</v>
      </c>
      <c r="X232" s="95">
        <f t="shared" si="491"/>
        <v>0.48207346957523994</v>
      </c>
      <c r="Y232" s="95">
        <f t="shared" si="492"/>
        <v>0.32183534134792269</v>
      </c>
      <c r="Z232" s="12">
        <f t="shared" si="426"/>
        <v>0.27817903750299977</v>
      </c>
      <c r="AA232" s="12">
        <f t="shared" si="427"/>
        <v>0.23321332450404142</v>
      </c>
      <c r="AB232" s="12">
        <f t="shared" si="428"/>
        <v>9.6931098002735638E-2</v>
      </c>
      <c r="AD232" s="12">
        <f t="shared" si="429"/>
        <v>0.95437788410590396</v>
      </c>
      <c r="AE232" s="12">
        <f t="shared" si="430"/>
        <v>0.84210566697797473</v>
      </c>
      <c r="AF232" s="12">
        <f t="shared" si="431"/>
        <v>0.57900456757797558</v>
      </c>
      <c r="AG232" s="12">
        <f t="shared" si="432"/>
        <v>0.32183534134792269</v>
      </c>
      <c r="AH232" s="30">
        <f t="shared" si="433"/>
        <v>2594.7816788648138</v>
      </c>
      <c r="AI232" s="30">
        <f t="shared" si="434"/>
        <v>2289.5337294930573</v>
      </c>
      <c r="AJ232" s="30">
        <f t="shared" si="435"/>
        <v>1574.2091984223516</v>
      </c>
      <c r="AK232" s="30">
        <f t="shared" si="436"/>
        <v>875.01236276355917</v>
      </c>
      <c r="AM232" s="30">
        <f t="shared" si="437"/>
        <v>7333.5369695437821</v>
      </c>
      <c r="AN232" s="12">
        <f t="shared" si="438"/>
        <v>0.60832346000977688</v>
      </c>
      <c r="AO232">
        <f t="shared" si="439"/>
        <v>4415.3599999999997</v>
      </c>
      <c r="AX232" s="164" t="s">
        <v>378</v>
      </c>
      <c r="AY232" s="108">
        <v>4415.3599999999997</v>
      </c>
    </row>
    <row r="233" spans="1:57" x14ac:dyDescent="0.3">
      <c r="A233" s="37" t="s">
        <v>379</v>
      </c>
      <c r="B233" s="37" t="s">
        <v>874</v>
      </c>
      <c r="C233" s="2"/>
      <c r="D233" s="2"/>
      <c r="E233" s="1">
        <f>VLOOKUP(B233,Площадь!A:B,2,0)</f>
        <v>23.8</v>
      </c>
      <c r="F233">
        <f t="shared" si="420"/>
        <v>120</v>
      </c>
      <c r="G233" s="1">
        <v>31</v>
      </c>
      <c r="H233" s="1">
        <v>28</v>
      </c>
      <c r="I233" s="1">
        <v>31</v>
      </c>
      <c r="J233" s="1">
        <v>30</v>
      </c>
      <c r="L233" s="112"/>
      <c r="N233" s="16">
        <f t="shared" si="421"/>
        <v>23.8</v>
      </c>
      <c r="O233" s="16">
        <f t="shared" si="422"/>
        <v>23.8</v>
      </c>
      <c r="P233" s="16">
        <f t="shared" si="423"/>
        <v>23.8</v>
      </c>
      <c r="Q233" s="16">
        <f t="shared" si="424"/>
        <v>23.8</v>
      </c>
      <c r="R233" s="120"/>
      <c r="S233" s="159">
        <f>VLOOKUP(B233,Объем!A:D,4,0)</f>
        <v>9.586566472629789</v>
      </c>
      <c r="T233" s="159" t="str">
        <f>VLOOKUP(B233,Объем!A:E,5,0)</f>
        <v>не работает</v>
      </c>
      <c r="U233" s="11" t="e">
        <f t="shared" si="425"/>
        <v>#VALUE!</v>
      </c>
      <c r="V233" s="95">
        <f>$V$631*$E233*G233</f>
        <v>0.23890248583625348</v>
      </c>
      <c r="W233" s="95">
        <f t="shared" ref="W233" si="493">$V$631*$E233*H233</f>
        <v>0.21578289043274509</v>
      </c>
      <c r="X233" s="95">
        <f t="shared" ref="X233" si="494">$V$631*$E233*I233</f>
        <v>0.23890248583625348</v>
      </c>
      <c r="Y233" s="95">
        <f t="shared" ref="Y233" si="495">$V$631*$E233*J233</f>
        <v>0.23119595403508403</v>
      </c>
      <c r="Z233" s="12">
        <f t="shared" si="426"/>
        <v>0.17422792348872093</v>
      </c>
      <c r="AA233" s="12">
        <f t="shared" si="427"/>
        <v>0.14606518745253122</v>
      </c>
      <c r="AB233" s="12">
        <f t="shared" si="428"/>
        <v>6.0709477170134432E-2</v>
      </c>
      <c r="AD233" s="12">
        <f t="shared" si="429"/>
        <v>0.41313040932497441</v>
      </c>
      <c r="AE233" s="12">
        <f t="shared" si="430"/>
        <v>0.36184807788527629</v>
      </c>
      <c r="AF233" s="12">
        <f t="shared" si="431"/>
        <v>0.29961196300638793</v>
      </c>
      <c r="AG233" s="12">
        <f t="shared" si="432"/>
        <v>0.23119595403508403</v>
      </c>
      <c r="AH233" s="30">
        <f t="shared" si="433"/>
        <v>1123.227219480927</v>
      </c>
      <c r="AI233" s="30">
        <f t="shared" si="434"/>
        <v>983.79979111604689</v>
      </c>
      <c r="AJ233" s="30">
        <f t="shared" si="435"/>
        <v>814.59099726102772</v>
      </c>
      <c r="AK233" s="30">
        <f t="shared" si="436"/>
        <v>628.58018374966719</v>
      </c>
      <c r="AM233" s="30">
        <f t="shared" si="437"/>
        <v>3550.1981916076693</v>
      </c>
      <c r="AN233" s="12">
        <f t="shared" si="438"/>
        <v>0.38100258811138654</v>
      </c>
      <c r="AO233">
        <f t="shared" si="439"/>
        <v>2477.4</v>
      </c>
      <c r="AX233" s="164" t="s">
        <v>379</v>
      </c>
      <c r="AY233" s="108">
        <v>2477.4</v>
      </c>
    </row>
    <row r="234" spans="1:57" x14ac:dyDescent="0.3">
      <c r="A234" s="37" t="s">
        <v>380</v>
      </c>
      <c r="B234" s="37" t="s">
        <v>875</v>
      </c>
      <c r="C234" s="2"/>
      <c r="D234" s="2"/>
      <c r="E234" s="1">
        <f>VLOOKUP(B234,Площадь!A:B,2,0)</f>
        <v>40.9</v>
      </c>
      <c r="F234">
        <f t="shared" si="420"/>
        <v>120</v>
      </c>
      <c r="G234" s="1">
        <v>31</v>
      </c>
      <c r="H234" s="1">
        <v>28</v>
      </c>
      <c r="I234" s="1">
        <v>31</v>
      </c>
      <c r="J234" s="1">
        <v>30</v>
      </c>
      <c r="L234" s="112"/>
      <c r="N234" s="16">
        <f t="shared" si="421"/>
        <v>40.9</v>
      </c>
      <c r="O234" s="16">
        <f t="shared" si="422"/>
        <v>40.9</v>
      </c>
      <c r="P234" s="16">
        <f t="shared" si="423"/>
        <v>40.9</v>
      </c>
      <c r="Q234" s="16">
        <f t="shared" si="424"/>
        <v>40.9</v>
      </c>
      <c r="R234" s="120"/>
      <c r="S234" s="159" t="str">
        <f>VLOOKUP(B234,Объем!A:D,4,0)</f>
        <v>9,998</v>
      </c>
      <c r="T234" s="159">
        <f>VLOOKUP(B234,Объем!A:E,5,0)</f>
        <v>11.51</v>
      </c>
      <c r="U234" s="11">
        <f t="shared" si="425"/>
        <v>1.5120000000000005</v>
      </c>
      <c r="V234" s="95">
        <f>$U234*V$627/G$1*G234</f>
        <v>0.48942683392225539</v>
      </c>
      <c r="W234" s="95">
        <f t="shared" ref="W234" si="496">$U234*W$627/H$1*H234</f>
        <v>0.44071097262833286</v>
      </c>
      <c r="X234" s="95">
        <f t="shared" ref="X234" si="497">$U234*X$627/I$1*I234</f>
        <v>0.34892057730864673</v>
      </c>
      <c r="Y234" s="95">
        <f t="shared" ref="Y234" si="498">$U234*Y$627/J$1*J234</f>
        <v>0.23294161614076558</v>
      </c>
      <c r="Z234" s="12">
        <f t="shared" si="426"/>
        <v>0.29940849036507083</v>
      </c>
      <c r="AA234" s="12">
        <f t="shared" si="427"/>
        <v>0.25101118347934986</v>
      </c>
      <c r="AB234" s="12">
        <f t="shared" si="428"/>
        <v>0.10432847127136546</v>
      </c>
      <c r="AD234" s="12">
        <f t="shared" si="429"/>
        <v>0.78883532428732628</v>
      </c>
      <c r="AE234" s="12">
        <f t="shared" si="430"/>
        <v>0.69172215610768273</v>
      </c>
      <c r="AF234" s="12">
        <f t="shared" si="431"/>
        <v>0.45324904858001219</v>
      </c>
      <c r="AG234" s="12">
        <f t="shared" si="432"/>
        <v>0.23294161614076558</v>
      </c>
      <c r="AH234" s="30">
        <f t="shared" si="433"/>
        <v>2144.7012563788685</v>
      </c>
      <c r="AI234" s="30">
        <f t="shared" si="434"/>
        <v>1880.6680324686902</v>
      </c>
      <c r="AJ234" s="30">
        <f t="shared" si="435"/>
        <v>1232.3025782603088</v>
      </c>
      <c r="AK234" s="30">
        <f t="shared" si="436"/>
        <v>633.32632479583629</v>
      </c>
      <c r="AM234" s="30">
        <f t="shared" si="437"/>
        <v>5890.9981919037045</v>
      </c>
      <c r="AN234" s="12">
        <f t="shared" si="438"/>
        <v>0.65474814511578616</v>
      </c>
      <c r="AO234">
        <f t="shared" si="439"/>
        <v>3556.2</v>
      </c>
      <c r="AX234" s="164" t="s">
        <v>380</v>
      </c>
      <c r="AY234" s="108">
        <v>3556.2</v>
      </c>
    </row>
    <row r="235" spans="1:57" x14ac:dyDescent="0.3">
      <c r="A235" s="37" t="s">
        <v>381</v>
      </c>
      <c r="B235" s="37" t="s">
        <v>876</v>
      </c>
      <c r="C235" s="2"/>
      <c r="D235" s="2"/>
      <c r="E235" s="1">
        <f>VLOOKUP(B235,Площадь!A:B,2,0)</f>
        <v>69.7</v>
      </c>
      <c r="F235">
        <f t="shared" si="420"/>
        <v>120</v>
      </c>
      <c r="G235" s="1">
        <v>31</v>
      </c>
      <c r="H235" s="1">
        <v>28</v>
      </c>
      <c r="I235" s="1">
        <v>31</v>
      </c>
      <c r="J235" s="1">
        <v>30</v>
      </c>
      <c r="L235" s="112"/>
      <c r="N235" s="16">
        <f t="shared" si="421"/>
        <v>69.7</v>
      </c>
      <c r="O235" s="16">
        <f t="shared" si="422"/>
        <v>69.7</v>
      </c>
      <c r="P235" s="16">
        <f t="shared" si="423"/>
        <v>69.7</v>
      </c>
      <c r="Q235" s="16">
        <f t="shared" si="424"/>
        <v>69.7</v>
      </c>
      <c r="R235" s="120"/>
      <c r="S235" s="159" t="str">
        <f>VLOOKUP(B235,Объем!A:D,4,0)</f>
        <v>нет</v>
      </c>
      <c r="T235" s="159">
        <f>VLOOKUP(B235,Объем!A:E,5,0)</f>
        <v>29.922000000000001</v>
      </c>
      <c r="U235" s="11" t="e">
        <f t="shared" si="425"/>
        <v>#VALUE!</v>
      </c>
      <c r="V235" s="95">
        <f t="shared" ref="V235:V240" si="499">$V$631*$E235*G235</f>
        <v>0.6996429942347423</v>
      </c>
      <c r="W235" s="95">
        <f t="shared" ref="W235:W240" si="500">$V$631*$E235*H235</f>
        <v>0.6319356076958963</v>
      </c>
      <c r="X235" s="95">
        <f t="shared" ref="X235:X240" si="501">$V$631*$E235*I235</f>
        <v>0.6996429942347423</v>
      </c>
      <c r="Y235" s="95">
        <f t="shared" ref="Y235:Y240" si="502">$V$631*$E235*J235</f>
        <v>0.67707386538846026</v>
      </c>
      <c r="Z235" s="12">
        <f t="shared" si="426"/>
        <v>0.510238918788397</v>
      </c>
      <c r="AA235" s="12">
        <f t="shared" si="427"/>
        <v>0.42776233468241287</v>
      </c>
      <c r="AB235" s="12">
        <f t="shared" si="428"/>
        <v>0.17779204028396511</v>
      </c>
      <c r="AD235" s="12">
        <f t="shared" si="429"/>
        <v>1.2098819130231393</v>
      </c>
      <c r="AE235" s="12">
        <f t="shared" si="430"/>
        <v>1.0596979423783091</v>
      </c>
      <c r="AF235" s="12">
        <f t="shared" si="431"/>
        <v>0.87743503451870741</v>
      </c>
      <c r="AG235" s="12">
        <f t="shared" si="432"/>
        <v>0.67707386538846026</v>
      </c>
      <c r="AH235" s="30">
        <f t="shared" si="433"/>
        <v>3289.4511427655716</v>
      </c>
      <c r="AI235" s="30">
        <f t="shared" si="434"/>
        <v>2881.1279596969944</v>
      </c>
      <c r="AJ235" s="30">
        <f t="shared" si="435"/>
        <v>2385.5879205501524</v>
      </c>
      <c r="AK235" s="30">
        <f t="shared" si="436"/>
        <v>1840.8419666954537</v>
      </c>
      <c r="AM235" s="30">
        <f t="shared" si="437"/>
        <v>10397.008989708173</v>
      </c>
      <c r="AN235" s="12">
        <f t="shared" si="438"/>
        <v>1.115793293754775</v>
      </c>
      <c r="AO235">
        <f t="shared" si="439"/>
        <v>7253.8</v>
      </c>
      <c r="AX235" s="164" t="s">
        <v>381</v>
      </c>
      <c r="AY235" s="108">
        <v>7253.8</v>
      </c>
    </row>
    <row r="236" spans="1:57" x14ac:dyDescent="0.3">
      <c r="A236" s="37" t="s">
        <v>382</v>
      </c>
      <c r="B236" s="37" t="s">
        <v>877</v>
      </c>
      <c r="C236" s="2"/>
      <c r="D236" s="2"/>
      <c r="E236" s="1">
        <f>VLOOKUP(B236,Площадь!A:B,2,0)</f>
        <v>49.4</v>
      </c>
      <c r="F236">
        <f t="shared" si="420"/>
        <v>120</v>
      </c>
      <c r="G236" s="1">
        <v>31</v>
      </c>
      <c r="H236" s="1">
        <v>28</v>
      </c>
      <c r="I236" s="1">
        <v>31</v>
      </c>
      <c r="J236" s="1">
        <v>30</v>
      </c>
      <c r="L236" s="112"/>
      <c r="N236" s="16">
        <f t="shared" si="421"/>
        <v>49.4</v>
      </c>
      <c r="O236" s="16">
        <f t="shared" si="422"/>
        <v>49.4</v>
      </c>
      <c r="P236" s="16">
        <f t="shared" si="423"/>
        <v>49.4</v>
      </c>
      <c r="Q236" s="16">
        <f t="shared" si="424"/>
        <v>49.4</v>
      </c>
      <c r="R236" s="120"/>
      <c r="S236" s="159">
        <f>VLOOKUP(B236,Объем!A:D,4,0)</f>
        <v>14.107342961944063</v>
      </c>
      <c r="T236" s="159" t="str">
        <f>VLOOKUP(B236,Объем!A:E,5,0)</f>
        <v>не работает</v>
      </c>
      <c r="U236" s="11" t="e">
        <f t="shared" si="425"/>
        <v>#VALUE!</v>
      </c>
      <c r="V236" s="95">
        <f t="shared" si="499"/>
        <v>0.49587322690382024</v>
      </c>
      <c r="W236" s="95">
        <f t="shared" si="500"/>
        <v>0.44788549526796667</v>
      </c>
      <c r="X236" s="95">
        <f t="shared" si="501"/>
        <v>0.49587322690382024</v>
      </c>
      <c r="Y236" s="95">
        <f t="shared" si="502"/>
        <v>0.47987731635853575</v>
      </c>
      <c r="Z236" s="12">
        <f t="shared" si="426"/>
        <v>0.36163274875389972</v>
      </c>
      <c r="AA236" s="12">
        <f t="shared" si="427"/>
        <v>0.30317732185525387</v>
      </c>
      <c r="AB236" s="12">
        <f t="shared" si="428"/>
        <v>0.12601042740355634</v>
      </c>
      <c r="AD236" s="12">
        <f t="shared" si="429"/>
        <v>0.85750597565771991</v>
      </c>
      <c r="AE236" s="12">
        <f t="shared" si="430"/>
        <v>0.75106281712322054</v>
      </c>
      <c r="AF236" s="12">
        <f t="shared" si="431"/>
        <v>0.62188365430737658</v>
      </c>
      <c r="AG236" s="12">
        <f t="shared" si="432"/>
        <v>0.47987731635853575</v>
      </c>
      <c r="AH236" s="30">
        <f t="shared" si="433"/>
        <v>2331.404396737722</v>
      </c>
      <c r="AI236" s="30">
        <f t="shared" si="434"/>
        <v>2042.0046084509545</v>
      </c>
      <c r="AJ236" s="30">
        <f t="shared" si="435"/>
        <v>1690.7897170039817</v>
      </c>
      <c r="AK236" s="30">
        <f t="shared" si="436"/>
        <v>1304.7000452619143</v>
      </c>
      <c r="AM236" s="30">
        <f t="shared" si="437"/>
        <v>7368.8987674545715</v>
      </c>
      <c r="AN236" s="12">
        <f t="shared" si="438"/>
        <v>0.79082049801270982</v>
      </c>
      <c r="AO236">
        <f t="shared" si="439"/>
        <v>4016.24</v>
      </c>
      <c r="AX236" s="164" t="s">
        <v>382</v>
      </c>
      <c r="AY236" s="108">
        <v>4016.24</v>
      </c>
    </row>
    <row r="237" spans="1:57" x14ac:dyDescent="0.3">
      <c r="A237" s="37" t="s">
        <v>383</v>
      </c>
      <c r="B237" s="37" t="s">
        <v>878</v>
      </c>
      <c r="C237" s="2"/>
      <c r="D237" s="2"/>
      <c r="E237" s="1">
        <f>VLOOKUP(B237,Площадь!A:B,2,0)</f>
        <v>23.9</v>
      </c>
      <c r="F237">
        <f t="shared" si="420"/>
        <v>120</v>
      </c>
      <c r="G237" s="1">
        <v>31</v>
      </c>
      <c r="H237" s="1">
        <v>28</v>
      </c>
      <c r="I237" s="1">
        <v>31</v>
      </c>
      <c r="J237" s="1">
        <v>30</v>
      </c>
      <c r="L237" s="112"/>
      <c r="N237" s="16">
        <f t="shared" si="421"/>
        <v>23.9</v>
      </c>
      <c r="O237" s="16">
        <f t="shared" si="422"/>
        <v>23.9</v>
      </c>
      <c r="P237" s="16">
        <f t="shared" si="423"/>
        <v>23.9</v>
      </c>
      <c r="Q237" s="16">
        <f t="shared" si="424"/>
        <v>23.9</v>
      </c>
      <c r="R237" s="120"/>
      <c r="S237" s="159" t="str">
        <f>VLOOKUP(B237,Объем!A:D,4,0)</f>
        <v>11,418</v>
      </c>
      <c r="T237" s="159" t="str">
        <f>VLOOKUP(B237,Объем!A:E,5,0)</f>
        <v>не работает</v>
      </c>
      <c r="U237" s="11" t="e">
        <f t="shared" si="425"/>
        <v>#VALUE!</v>
      </c>
      <c r="V237" s="95">
        <f t="shared" si="499"/>
        <v>0.23990627779354864</v>
      </c>
      <c r="W237" s="95">
        <f t="shared" si="500"/>
        <v>0.21668954123288264</v>
      </c>
      <c r="X237" s="95">
        <f t="shared" si="501"/>
        <v>0.23990627779354864</v>
      </c>
      <c r="Y237" s="95">
        <f t="shared" si="502"/>
        <v>0.23216736560665996</v>
      </c>
      <c r="Z237" s="12">
        <f t="shared" si="426"/>
        <v>0.17495997358741303</v>
      </c>
      <c r="AA237" s="12">
        <f t="shared" si="427"/>
        <v>0.14667890672754183</v>
      </c>
      <c r="AB237" s="12">
        <f t="shared" si="428"/>
        <v>6.0964559006983728E-2</v>
      </c>
      <c r="AD237" s="12">
        <f t="shared" si="429"/>
        <v>0.41486625138096167</v>
      </c>
      <c r="AE237" s="12">
        <f t="shared" si="430"/>
        <v>0.36336844796042445</v>
      </c>
      <c r="AF237" s="12">
        <f t="shared" si="431"/>
        <v>0.30087083680053239</v>
      </c>
      <c r="AG237" s="12">
        <f t="shared" si="432"/>
        <v>0.23216736560665996</v>
      </c>
      <c r="AH237" s="30">
        <f t="shared" si="433"/>
        <v>1127.9466615795864</v>
      </c>
      <c r="AI237" s="30">
        <f t="shared" si="434"/>
        <v>987.9334036837613</v>
      </c>
      <c r="AJ237" s="30">
        <f t="shared" si="435"/>
        <v>818.01364851002359</v>
      </c>
      <c r="AK237" s="30">
        <f t="shared" si="436"/>
        <v>631.22127695869926</v>
      </c>
      <c r="AM237" s="30">
        <f t="shared" si="437"/>
        <v>3565.1149907320705</v>
      </c>
      <c r="AN237" s="12">
        <f t="shared" si="438"/>
        <v>0.38260343932193858</v>
      </c>
      <c r="AO237">
        <f t="shared" si="439"/>
        <v>2654.64</v>
      </c>
      <c r="AX237" s="164" t="s">
        <v>383</v>
      </c>
      <c r="AY237" s="108">
        <v>2654.64</v>
      </c>
    </row>
    <row r="238" spans="1:57" x14ac:dyDescent="0.3">
      <c r="A238" s="37" t="s">
        <v>384</v>
      </c>
      <c r="B238" s="37" t="s">
        <v>879</v>
      </c>
      <c r="C238" s="2"/>
      <c r="D238" s="2"/>
      <c r="E238" s="1">
        <f>VLOOKUP(B238,Площадь!A:B,2,0)</f>
        <v>24.2</v>
      </c>
      <c r="F238">
        <f t="shared" si="420"/>
        <v>0</v>
      </c>
      <c r="G238" s="1"/>
      <c r="H238" s="1"/>
      <c r="I238" s="1"/>
      <c r="J238" s="1"/>
      <c r="L238" s="112"/>
      <c r="N238" s="16">
        <f t="shared" si="421"/>
        <v>0</v>
      </c>
      <c r="O238" s="16">
        <f t="shared" si="422"/>
        <v>0</v>
      </c>
      <c r="P238" s="16">
        <f t="shared" si="423"/>
        <v>0</v>
      </c>
      <c r="Q238" s="16">
        <f t="shared" si="424"/>
        <v>0</v>
      </c>
      <c r="R238" s="120"/>
      <c r="S238" s="159" t="str">
        <f>VLOOKUP(B238,Объем!A:D,4,0)</f>
        <v>13,10</v>
      </c>
      <c r="T238" s="159" t="str">
        <f>VLOOKUP(B238,Объем!A:E,5,0)</f>
        <v>не работает</v>
      </c>
      <c r="U238" s="11" t="e">
        <f t="shared" si="425"/>
        <v>#VALUE!</v>
      </c>
      <c r="V238" s="95">
        <f t="shared" si="499"/>
        <v>0</v>
      </c>
      <c r="W238" s="95">
        <f t="shared" si="500"/>
        <v>0</v>
      </c>
      <c r="X238" s="95">
        <f t="shared" si="501"/>
        <v>0</v>
      </c>
      <c r="Y238" s="95">
        <f t="shared" si="502"/>
        <v>0</v>
      </c>
      <c r="Z238" s="12">
        <f t="shared" si="426"/>
        <v>0</v>
      </c>
      <c r="AA238" s="12">
        <f t="shared" si="427"/>
        <v>0</v>
      </c>
      <c r="AB238" s="12">
        <f t="shared" si="428"/>
        <v>0</v>
      </c>
      <c r="AD238" s="12">
        <f t="shared" si="429"/>
        <v>0</v>
      </c>
      <c r="AE238" s="12">
        <f t="shared" si="430"/>
        <v>0</v>
      </c>
      <c r="AF238" s="12">
        <f t="shared" si="431"/>
        <v>0</v>
      </c>
      <c r="AG238" s="12">
        <f t="shared" si="432"/>
        <v>0</v>
      </c>
      <c r="AH238" s="30">
        <f t="shared" si="433"/>
        <v>0</v>
      </c>
      <c r="AI238" s="30">
        <f t="shared" si="434"/>
        <v>0</v>
      </c>
      <c r="AJ238" s="30">
        <f t="shared" si="435"/>
        <v>0</v>
      </c>
      <c r="AK238" s="30">
        <f t="shared" si="436"/>
        <v>0</v>
      </c>
      <c r="AM238" s="30">
        <f t="shared" si="437"/>
        <v>0</v>
      </c>
      <c r="AN238" s="12">
        <f t="shared" si="438"/>
        <v>0</v>
      </c>
      <c r="AO238">
        <f t="shared" si="439"/>
        <v>942.73</v>
      </c>
      <c r="AP238" s="107"/>
      <c r="AQ238" s="107"/>
      <c r="AR238" s="107"/>
      <c r="AS238" s="107"/>
      <c r="AT238" s="107"/>
      <c r="AU238" s="107"/>
      <c r="AV238" s="107"/>
      <c r="AW238" s="107"/>
      <c r="AX238" s="164" t="s">
        <v>384</v>
      </c>
      <c r="AY238" s="165">
        <v>942.73</v>
      </c>
      <c r="AZ238" s="107"/>
      <c r="BA238" s="107"/>
      <c r="BB238" s="107"/>
      <c r="BC238" s="107"/>
      <c r="BD238" s="107"/>
      <c r="BE238" s="107"/>
    </row>
    <row r="239" spans="1:57" x14ac:dyDescent="0.3">
      <c r="A239" s="37" t="s">
        <v>2009</v>
      </c>
      <c r="B239" s="37" t="s">
        <v>879</v>
      </c>
      <c r="C239" s="2">
        <v>44597</v>
      </c>
      <c r="D239" s="2"/>
      <c r="E239" s="1">
        <f>VLOOKUP(B239,Площадь!A:B,2,0)</f>
        <v>24.2</v>
      </c>
      <c r="F239">
        <f t="shared" si="420"/>
        <v>120</v>
      </c>
      <c r="G239" s="1">
        <v>31</v>
      </c>
      <c r="H239" s="1">
        <v>28</v>
      </c>
      <c r="I239" s="1">
        <v>31</v>
      </c>
      <c r="J239" s="1">
        <v>30</v>
      </c>
      <c r="L239" s="112"/>
      <c r="N239" s="16">
        <f t="shared" si="421"/>
        <v>24.2</v>
      </c>
      <c r="O239" s="16">
        <f t="shared" si="422"/>
        <v>24.2</v>
      </c>
      <c r="P239" s="16">
        <f t="shared" si="423"/>
        <v>24.2</v>
      </c>
      <c r="Q239" s="16">
        <f t="shared" si="424"/>
        <v>24.2</v>
      </c>
      <c r="R239" s="120"/>
      <c r="S239" s="159" t="str">
        <f>VLOOKUP(B239,Объем!A:D,4,0)</f>
        <v>13,10</v>
      </c>
      <c r="T239" s="159" t="str">
        <f>VLOOKUP(B239,Объем!A:E,5,0)</f>
        <v>не работает</v>
      </c>
      <c r="U239" s="11" t="e">
        <f t="shared" si="425"/>
        <v>#VALUE!</v>
      </c>
      <c r="V239" s="95">
        <f t="shared" si="499"/>
        <v>0.24291765366543419</v>
      </c>
      <c r="W239" s="95">
        <f t="shared" si="500"/>
        <v>0.2194094936332954</v>
      </c>
      <c r="X239" s="95">
        <f t="shared" si="501"/>
        <v>0.24291765366543419</v>
      </c>
      <c r="Y239" s="95">
        <f t="shared" si="502"/>
        <v>0.23508160032138795</v>
      </c>
      <c r="Z239" s="12">
        <f t="shared" si="426"/>
        <v>0.17715612388348934</v>
      </c>
      <c r="AA239" s="12">
        <f t="shared" si="427"/>
        <v>0.14852006455257374</v>
      </c>
      <c r="AB239" s="12">
        <f t="shared" si="428"/>
        <v>6.1729804517531642E-2</v>
      </c>
      <c r="AD239" s="12">
        <f t="shared" si="429"/>
        <v>0.4200737775489235</v>
      </c>
      <c r="AE239" s="12">
        <f t="shared" si="430"/>
        <v>0.36792955818586914</v>
      </c>
      <c r="AF239" s="12">
        <f t="shared" si="431"/>
        <v>0.30464745818296585</v>
      </c>
      <c r="AG239" s="12">
        <f t="shared" si="432"/>
        <v>0.23508160032138795</v>
      </c>
      <c r="AH239" s="30">
        <f t="shared" si="433"/>
        <v>1142.1049878755643</v>
      </c>
      <c r="AI239" s="30">
        <f t="shared" si="434"/>
        <v>1000.3342413869048</v>
      </c>
      <c r="AJ239" s="30">
        <f t="shared" si="435"/>
        <v>828.28160225701129</v>
      </c>
      <c r="AK239" s="30">
        <f t="shared" si="436"/>
        <v>639.14455658579607</v>
      </c>
      <c r="AM239" s="30">
        <f t="shared" si="437"/>
        <v>3609.8653881052765</v>
      </c>
      <c r="AN239" s="12">
        <f t="shared" si="438"/>
        <v>0.38740599295359468</v>
      </c>
      <c r="AO239">
        <f t="shared" si="439"/>
        <v>2356.83</v>
      </c>
      <c r="AX239" s="164" t="s">
        <v>2009</v>
      </c>
      <c r="AY239" s="108">
        <v>2356.83</v>
      </c>
    </row>
    <row r="240" spans="1:57" x14ac:dyDescent="0.3">
      <c r="A240" s="37" t="s">
        <v>1203</v>
      </c>
      <c r="B240" s="37" t="s">
        <v>880</v>
      </c>
      <c r="C240" s="2"/>
      <c r="D240" s="2"/>
      <c r="E240" s="1">
        <f>VLOOKUP(B240,Площадь!A:B,2,0)</f>
        <v>24.2</v>
      </c>
      <c r="F240">
        <f t="shared" si="420"/>
        <v>120</v>
      </c>
      <c r="G240" s="1">
        <v>31</v>
      </c>
      <c r="H240" s="1">
        <v>28</v>
      </c>
      <c r="I240" s="1">
        <v>31</v>
      </c>
      <c r="J240" s="1">
        <v>30</v>
      </c>
      <c r="L240" s="112"/>
      <c r="N240" s="16">
        <f t="shared" si="421"/>
        <v>24.2</v>
      </c>
      <c r="O240" s="16">
        <f t="shared" si="422"/>
        <v>24.2</v>
      </c>
      <c r="P240" s="16">
        <f t="shared" si="423"/>
        <v>24.2</v>
      </c>
      <c r="Q240" s="16">
        <f t="shared" si="424"/>
        <v>24.2</v>
      </c>
      <c r="R240" s="120"/>
      <c r="S240" s="159" t="str">
        <f>VLOOKUP(B240,Объем!A:D,4,0)</f>
        <v>нет</v>
      </c>
      <c r="T240" s="159" t="str">
        <f>VLOOKUP(B240,Объем!A:E,5,0)</f>
        <v>не работает</v>
      </c>
      <c r="U240" s="11" t="e">
        <f t="shared" si="425"/>
        <v>#VALUE!</v>
      </c>
      <c r="V240" s="95">
        <f t="shared" si="499"/>
        <v>0.24291765366543419</v>
      </c>
      <c r="W240" s="95">
        <f t="shared" si="500"/>
        <v>0.2194094936332954</v>
      </c>
      <c r="X240" s="95">
        <f t="shared" si="501"/>
        <v>0.24291765366543419</v>
      </c>
      <c r="Y240" s="95">
        <f t="shared" si="502"/>
        <v>0.23508160032138795</v>
      </c>
      <c r="Z240" s="12">
        <f t="shared" si="426"/>
        <v>0.17715612388348934</v>
      </c>
      <c r="AA240" s="12">
        <f t="shared" si="427"/>
        <v>0.14852006455257374</v>
      </c>
      <c r="AB240" s="12">
        <f t="shared" si="428"/>
        <v>6.1729804517531642E-2</v>
      </c>
      <c r="AD240" s="12">
        <f t="shared" si="429"/>
        <v>0.4200737775489235</v>
      </c>
      <c r="AE240" s="12">
        <f t="shared" si="430"/>
        <v>0.36792955818586914</v>
      </c>
      <c r="AF240" s="12">
        <f t="shared" si="431"/>
        <v>0.30464745818296585</v>
      </c>
      <c r="AG240" s="12">
        <f t="shared" si="432"/>
        <v>0.23508160032138795</v>
      </c>
      <c r="AH240" s="30">
        <f t="shared" si="433"/>
        <v>1142.1049878755643</v>
      </c>
      <c r="AI240" s="30">
        <f t="shared" si="434"/>
        <v>1000.3342413869048</v>
      </c>
      <c r="AJ240" s="30">
        <f t="shared" si="435"/>
        <v>828.28160225701129</v>
      </c>
      <c r="AK240" s="30">
        <f t="shared" si="436"/>
        <v>639.14455658579607</v>
      </c>
      <c r="AM240" s="30">
        <f t="shared" si="437"/>
        <v>3609.8653881052765</v>
      </c>
      <c r="AN240" s="12">
        <f t="shared" si="438"/>
        <v>0.38740599295359468</v>
      </c>
      <c r="AO240">
        <f t="shared" si="439"/>
        <v>2518.7199999999998</v>
      </c>
      <c r="AX240" s="164" t="s">
        <v>1203</v>
      </c>
      <c r="AY240" s="108">
        <v>2518.7199999999998</v>
      </c>
    </row>
    <row r="241" spans="1:57" x14ac:dyDescent="0.3">
      <c r="A241" s="37" t="s">
        <v>385</v>
      </c>
      <c r="B241" s="37" t="s">
        <v>78</v>
      </c>
      <c r="C241" s="2"/>
      <c r="D241" s="2"/>
      <c r="E241" s="1">
        <f>VLOOKUP(B241,Площадь!A:B,2,0)</f>
        <v>50.1</v>
      </c>
      <c r="F241">
        <f t="shared" si="420"/>
        <v>120</v>
      </c>
      <c r="G241" s="1">
        <v>31</v>
      </c>
      <c r="H241" s="1">
        <v>28</v>
      </c>
      <c r="I241" s="1">
        <v>31</v>
      </c>
      <c r="J241" s="1">
        <v>30</v>
      </c>
      <c r="L241" s="112"/>
      <c r="N241" s="16">
        <f t="shared" si="421"/>
        <v>50.1</v>
      </c>
      <c r="O241" s="16">
        <f t="shared" si="422"/>
        <v>50.1</v>
      </c>
      <c r="P241" s="16">
        <f t="shared" si="423"/>
        <v>50.1</v>
      </c>
      <c r="Q241" s="16">
        <f t="shared" si="424"/>
        <v>50.1</v>
      </c>
      <c r="R241" s="120"/>
      <c r="S241" s="159">
        <f>VLOOKUP(B241,Объем!A:D,4,0)</f>
        <v>18.936766818434972</v>
      </c>
      <c r="T241" s="159">
        <f>VLOOKUP(B241,Объем!A:E,5,0)</f>
        <v>19.734000000000002</v>
      </c>
      <c r="U241" s="11">
        <f t="shared" si="425"/>
        <v>0.79723318156502998</v>
      </c>
      <c r="V241" s="95">
        <f>$U241*V$627/G$1*G241</f>
        <v>0.2580603915020761</v>
      </c>
      <c r="W241" s="95">
        <f t="shared" ref="W241" si="503">$U241*W$627/H$1*H241</f>
        <v>0.23237394898088926</v>
      </c>
      <c r="X241" s="95">
        <f t="shared" ref="X241" si="504">$U241*X$627/I$1*I241</f>
        <v>0.18397557008021123</v>
      </c>
      <c r="Y241" s="95">
        <f t="shared" ref="Y241" si="505">$U241*Y$627/J$1*J241</f>
        <v>0.12282327100185345</v>
      </c>
      <c r="Z241" s="12">
        <f t="shared" si="426"/>
        <v>0.36675709944474449</v>
      </c>
      <c r="AA241" s="12">
        <f t="shared" si="427"/>
        <v>0.30747335678032833</v>
      </c>
      <c r="AB241" s="12">
        <f t="shared" si="428"/>
        <v>0.12779600026150148</v>
      </c>
      <c r="AD241" s="12">
        <f t="shared" si="429"/>
        <v>0.6248174909468206</v>
      </c>
      <c r="AE241" s="12">
        <f t="shared" si="430"/>
        <v>0.53984730576121764</v>
      </c>
      <c r="AF241" s="12">
        <f t="shared" si="431"/>
        <v>0.31177157034171271</v>
      </c>
      <c r="AG241" s="12">
        <f t="shared" si="432"/>
        <v>0.12282327100185345</v>
      </c>
      <c r="AH241" s="30">
        <f t="shared" si="433"/>
        <v>1698.766290736035</v>
      </c>
      <c r="AI241" s="30">
        <f t="shared" si="434"/>
        <v>1467.7476518497137</v>
      </c>
      <c r="AJ241" s="30">
        <f t="shared" si="435"/>
        <v>847.65078087645543</v>
      </c>
      <c r="AK241" s="30">
        <f t="shared" si="436"/>
        <v>333.93436566525918</v>
      </c>
      <c r="AM241" s="30">
        <f t="shared" si="437"/>
        <v>4348.0990891274632</v>
      </c>
      <c r="AN241" s="12">
        <f t="shared" si="438"/>
        <v>0.80202645648657434</v>
      </c>
      <c r="AO241">
        <f t="shared" si="439"/>
        <v>5214.68</v>
      </c>
      <c r="AX241" s="164" t="s">
        <v>385</v>
      </c>
      <c r="AY241" s="108">
        <v>5214.68</v>
      </c>
    </row>
    <row r="242" spans="1:57" x14ac:dyDescent="0.3">
      <c r="A242" s="37" t="s">
        <v>386</v>
      </c>
      <c r="B242" s="37" t="s">
        <v>881</v>
      </c>
      <c r="C242" s="2"/>
      <c r="D242" s="2"/>
      <c r="E242" s="1">
        <f>VLOOKUP(B242,Площадь!A:B,2,0)</f>
        <v>38</v>
      </c>
      <c r="F242">
        <f t="shared" si="420"/>
        <v>120</v>
      </c>
      <c r="G242" s="1">
        <v>31</v>
      </c>
      <c r="H242" s="1">
        <v>28</v>
      </c>
      <c r="I242" s="1">
        <v>31</v>
      </c>
      <c r="J242" s="1">
        <v>30</v>
      </c>
      <c r="L242" s="112"/>
      <c r="N242" s="16">
        <f t="shared" si="421"/>
        <v>38</v>
      </c>
      <c r="O242" s="16">
        <f t="shared" si="422"/>
        <v>38</v>
      </c>
      <c r="P242" s="16">
        <f t="shared" si="423"/>
        <v>38</v>
      </c>
      <c r="Q242" s="16">
        <f t="shared" si="424"/>
        <v>38</v>
      </c>
      <c r="R242" s="120"/>
      <c r="S242" s="159" t="str">
        <f>VLOOKUP(B242,Объем!A:D,4,0)</f>
        <v>7,103</v>
      </c>
      <c r="T242" s="159" t="str">
        <f>VLOOKUP(B242,Объем!A:E,5,0)</f>
        <v>не работает</v>
      </c>
      <c r="U242" s="11" t="e">
        <f t="shared" si="425"/>
        <v>#VALUE!</v>
      </c>
      <c r="V242" s="95">
        <f>$V$631*$E242*G242</f>
        <v>0.38144094377216942</v>
      </c>
      <c r="W242" s="95">
        <f t="shared" ref="W242" si="506">$V$631*$E242*H242</f>
        <v>0.34452730405228205</v>
      </c>
      <c r="X242" s="95">
        <f t="shared" ref="X242" si="507">$V$631*$E242*I242</f>
        <v>0.38144094377216942</v>
      </c>
      <c r="Y242" s="95">
        <f t="shared" ref="Y242" si="508">$V$631*$E242*J242</f>
        <v>0.36913639719887359</v>
      </c>
      <c r="Z242" s="12">
        <f t="shared" si="426"/>
        <v>0.27817903750299977</v>
      </c>
      <c r="AA242" s="12">
        <f t="shared" si="427"/>
        <v>0.23321332450404142</v>
      </c>
      <c r="AB242" s="12">
        <f t="shared" si="428"/>
        <v>9.6931098002735638E-2</v>
      </c>
      <c r="AD242" s="12">
        <f t="shared" si="429"/>
        <v>0.65961998127516919</v>
      </c>
      <c r="AE242" s="12">
        <f t="shared" si="430"/>
        <v>0.57774062855632347</v>
      </c>
      <c r="AF242" s="12">
        <f t="shared" si="431"/>
        <v>0.47837204177490505</v>
      </c>
      <c r="AG242" s="12">
        <f t="shared" si="432"/>
        <v>0.36913639719887359</v>
      </c>
      <c r="AH242" s="30">
        <f t="shared" si="433"/>
        <v>1793.3879974905556</v>
      </c>
      <c r="AI242" s="30">
        <f t="shared" si="434"/>
        <v>1570.7727757315035</v>
      </c>
      <c r="AJ242" s="30">
        <f t="shared" si="435"/>
        <v>1300.6074746184474</v>
      </c>
      <c r="AK242" s="30">
        <f t="shared" si="436"/>
        <v>1003.6154194322415</v>
      </c>
      <c r="AM242" s="30">
        <f t="shared" si="437"/>
        <v>5668.3836672727484</v>
      </c>
      <c r="AN242" s="12">
        <f t="shared" si="438"/>
        <v>0.60832346000977688</v>
      </c>
      <c r="AO242">
        <f t="shared" si="439"/>
        <v>4247.88</v>
      </c>
      <c r="AX242" s="164" t="s">
        <v>386</v>
      </c>
      <c r="AY242" s="108">
        <v>4247.88</v>
      </c>
    </row>
    <row r="243" spans="1:57" x14ac:dyDescent="0.3">
      <c r="A243" s="37" t="s">
        <v>387</v>
      </c>
      <c r="B243" s="37" t="s">
        <v>882</v>
      </c>
      <c r="C243" s="2"/>
      <c r="D243" s="2"/>
      <c r="E243" s="1">
        <f>VLOOKUP(B243,Площадь!A:B,2,0)</f>
        <v>23.8</v>
      </c>
      <c r="F243">
        <f t="shared" si="420"/>
        <v>120</v>
      </c>
      <c r="G243" s="1">
        <v>31</v>
      </c>
      <c r="H243" s="1">
        <v>28</v>
      </c>
      <c r="I243" s="1">
        <v>31</v>
      </c>
      <c r="J243" s="1">
        <v>30</v>
      </c>
      <c r="L243" s="112"/>
      <c r="N243" s="16">
        <f t="shared" si="421"/>
        <v>23.8</v>
      </c>
      <c r="O243" s="16">
        <f t="shared" si="422"/>
        <v>23.8</v>
      </c>
      <c r="P243" s="16">
        <f t="shared" si="423"/>
        <v>23.8</v>
      </c>
      <c r="Q243" s="16">
        <f t="shared" si="424"/>
        <v>23.8</v>
      </c>
      <c r="R243" s="120"/>
      <c r="S243" s="159" t="str">
        <f>VLOOKUP(B243,Объем!A:D,4,0)</f>
        <v>10,506</v>
      </c>
      <c r="T243" s="159">
        <f>VLOOKUP(B243,Объем!A:E,5,0)</f>
        <v>11.218</v>
      </c>
      <c r="U243" s="11">
        <f t="shared" si="425"/>
        <v>0.71199999999999974</v>
      </c>
      <c r="V243" s="95">
        <f>$U243*V$627/G$1*G243</f>
        <v>0.23047083713799313</v>
      </c>
      <c r="W243" s="95">
        <f t="shared" ref="W243" si="509">$U243*W$627/H$1*H243</f>
        <v>0.20753056383027302</v>
      </c>
      <c r="X243" s="95">
        <f t="shared" ref="X243" si="510">$U243*X$627/I$1*I243</f>
        <v>0.16430651524057957</v>
      </c>
      <c r="Y243" s="95">
        <f t="shared" ref="Y243" si="511">$U243*Y$627/J$1*J243</f>
        <v>0.10969208379115408</v>
      </c>
      <c r="Z243" s="12">
        <f t="shared" si="426"/>
        <v>0.17422792348872093</v>
      </c>
      <c r="AA243" s="12">
        <f t="shared" si="427"/>
        <v>0.14606518745253122</v>
      </c>
      <c r="AB243" s="12">
        <f t="shared" si="428"/>
        <v>6.0709477170134432E-2</v>
      </c>
      <c r="AD243" s="12">
        <f t="shared" si="429"/>
        <v>0.40469876062671406</v>
      </c>
      <c r="AE243" s="12">
        <f t="shared" si="430"/>
        <v>0.35359575128280424</v>
      </c>
      <c r="AF243" s="12">
        <f t="shared" si="431"/>
        <v>0.22501599241071402</v>
      </c>
      <c r="AG243" s="12">
        <f t="shared" si="432"/>
        <v>0.10969208379115408</v>
      </c>
      <c r="AH243" s="30">
        <f t="shared" si="433"/>
        <v>1100.3030843671229</v>
      </c>
      <c r="AI243" s="30">
        <f t="shared" si="434"/>
        <v>961.36320050271388</v>
      </c>
      <c r="AJ243" s="30">
        <f t="shared" si="435"/>
        <v>611.77798048609748</v>
      </c>
      <c r="AK243" s="30">
        <f t="shared" si="436"/>
        <v>298.23303125306558</v>
      </c>
      <c r="AM243" s="30">
        <f t="shared" si="437"/>
        <v>2971.6772966090002</v>
      </c>
      <c r="AN243" s="12">
        <f t="shared" si="438"/>
        <v>0.38100258811138654</v>
      </c>
      <c r="AO243">
        <f t="shared" si="439"/>
        <v>3693.24</v>
      </c>
      <c r="AX243" s="164" t="s">
        <v>387</v>
      </c>
      <c r="AY243" s="108">
        <v>3693.24</v>
      </c>
    </row>
    <row r="244" spans="1:57" x14ac:dyDescent="0.3">
      <c r="A244" s="37" t="s">
        <v>388</v>
      </c>
      <c r="B244" s="37" t="s">
        <v>883</v>
      </c>
      <c r="C244" s="2"/>
      <c r="D244" s="2"/>
      <c r="E244" s="1">
        <f>VLOOKUP(B244,Площадь!A:B,2,0)</f>
        <v>40.9</v>
      </c>
      <c r="F244">
        <f t="shared" si="420"/>
        <v>120</v>
      </c>
      <c r="G244" s="1">
        <v>31</v>
      </c>
      <c r="H244" s="1">
        <v>28</v>
      </c>
      <c r="I244" s="1">
        <v>31</v>
      </c>
      <c r="J244" s="1">
        <v>30</v>
      </c>
      <c r="L244" s="112"/>
      <c r="N244" s="16">
        <f t="shared" si="421"/>
        <v>40.9</v>
      </c>
      <c r="O244" s="16">
        <f t="shared" si="422"/>
        <v>40.9</v>
      </c>
      <c r="P244" s="16">
        <f t="shared" si="423"/>
        <v>40.9</v>
      </c>
      <c r="Q244" s="16">
        <f t="shared" si="424"/>
        <v>40.9</v>
      </c>
      <c r="R244" s="120"/>
      <c r="S244" s="159">
        <f>VLOOKUP(B244,Объем!A:D,4,0)</f>
        <v>7.4951461651495084</v>
      </c>
      <c r="T244" s="159" t="str">
        <f>VLOOKUP(B244,Объем!A:E,5,0)</f>
        <v>не работает</v>
      </c>
      <c r="U244" s="11" t="e">
        <f t="shared" si="425"/>
        <v>#VALUE!</v>
      </c>
      <c r="V244" s="95">
        <f t="shared" ref="V244:V246" si="512">$V$631*$E244*G244</f>
        <v>0.41055091053372972</v>
      </c>
      <c r="W244" s="95">
        <f t="shared" ref="W244:W246" si="513">$V$631*$E244*H244</f>
        <v>0.37082017725627203</v>
      </c>
      <c r="X244" s="95">
        <f t="shared" ref="X244:X246" si="514">$V$631*$E244*I244</f>
        <v>0.41055091053372972</v>
      </c>
      <c r="Y244" s="95">
        <f t="shared" ref="Y244:Y246" si="515">$V$631*$E244*J244</f>
        <v>0.39730733277457714</v>
      </c>
      <c r="Z244" s="12">
        <f t="shared" si="426"/>
        <v>0.29940849036507083</v>
      </c>
      <c r="AA244" s="12">
        <f t="shared" si="427"/>
        <v>0.25101118347934986</v>
      </c>
      <c r="AB244" s="12">
        <f t="shared" si="428"/>
        <v>0.10432847127136546</v>
      </c>
      <c r="AD244" s="12">
        <f t="shared" si="429"/>
        <v>0.70995940089880061</v>
      </c>
      <c r="AE244" s="12">
        <f t="shared" si="430"/>
        <v>0.62183136073562184</v>
      </c>
      <c r="AF244" s="12">
        <f t="shared" si="431"/>
        <v>0.51487938180509518</v>
      </c>
      <c r="AG244" s="12">
        <f t="shared" si="432"/>
        <v>0.39730733277457714</v>
      </c>
      <c r="AH244" s="30">
        <f t="shared" si="433"/>
        <v>1930.2518183516772</v>
      </c>
      <c r="AI244" s="30">
        <f t="shared" si="434"/>
        <v>1690.6475401952234</v>
      </c>
      <c r="AJ244" s="30">
        <f t="shared" si="435"/>
        <v>1399.864360839329</v>
      </c>
      <c r="AK244" s="30">
        <f t="shared" si="436"/>
        <v>1080.2071224941758</v>
      </c>
      <c r="AM244" s="30">
        <f t="shared" si="437"/>
        <v>6100.9708418804057</v>
      </c>
      <c r="AN244" s="12">
        <f t="shared" si="438"/>
        <v>0.65474814511578616</v>
      </c>
      <c r="AO244">
        <f t="shared" si="439"/>
        <v>4256.6000000000004</v>
      </c>
      <c r="AX244" s="164" t="s">
        <v>388</v>
      </c>
      <c r="AY244" s="108">
        <v>4256.6000000000004</v>
      </c>
    </row>
    <row r="245" spans="1:57" ht="15" thickBot="1" x14ac:dyDescent="0.35">
      <c r="A245" s="37" t="s">
        <v>389</v>
      </c>
      <c r="B245" s="37" t="s">
        <v>884</v>
      </c>
      <c r="C245" s="2"/>
      <c r="D245" s="2"/>
      <c r="E245" s="1">
        <f>VLOOKUP(B245,Площадь!A:B,2,0)</f>
        <v>69.7</v>
      </c>
      <c r="F245">
        <f t="shared" si="420"/>
        <v>120</v>
      </c>
      <c r="G245" s="1">
        <v>31</v>
      </c>
      <c r="H245" s="1">
        <v>28</v>
      </c>
      <c r="I245" s="1">
        <v>31</v>
      </c>
      <c r="J245" s="1">
        <v>30</v>
      </c>
      <c r="L245" s="112"/>
      <c r="N245" s="16">
        <f t="shared" si="421"/>
        <v>69.7</v>
      </c>
      <c r="O245" s="16">
        <f t="shared" si="422"/>
        <v>69.7</v>
      </c>
      <c r="P245" s="16">
        <f t="shared" si="423"/>
        <v>69.7</v>
      </c>
      <c r="Q245" s="16">
        <f t="shared" si="424"/>
        <v>69.7</v>
      </c>
      <c r="R245" s="120"/>
      <c r="S245" s="159" t="str">
        <f>VLOOKUP(B245,Объем!A:D,4,0)</f>
        <v>5,567</v>
      </c>
      <c r="T245" s="159" t="str">
        <f>VLOOKUP(B245,Объем!A:E,5,0)</f>
        <v>не работает</v>
      </c>
      <c r="U245" s="11" t="e">
        <f t="shared" si="425"/>
        <v>#VALUE!</v>
      </c>
      <c r="V245" s="95">
        <f t="shared" si="512"/>
        <v>0.6996429942347423</v>
      </c>
      <c r="W245" s="95">
        <f t="shared" si="513"/>
        <v>0.6319356076958963</v>
      </c>
      <c r="X245" s="95">
        <f t="shared" si="514"/>
        <v>0.6996429942347423</v>
      </c>
      <c r="Y245" s="95">
        <f t="shared" si="515"/>
        <v>0.67707386538846026</v>
      </c>
      <c r="Z245" s="12">
        <f t="shared" si="426"/>
        <v>0.510238918788397</v>
      </c>
      <c r="AA245" s="12">
        <f t="shared" si="427"/>
        <v>0.42776233468241287</v>
      </c>
      <c r="AB245" s="12">
        <f t="shared" si="428"/>
        <v>0.17779204028396511</v>
      </c>
      <c r="AD245" s="12">
        <f t="shared" si="429"/>
        <v>1.2098819130231393</v>
      </c>
      <c r="AE245" s="12">
        <f t="shared" si="430"/>
        <v>1.0596979423783091</v>
      </c>
      <c r="AF245" s="12">
        <f t="shared" si="431"/>
        <v>0.87743503451870741</v>
      </c>
      <c r="AG245" s="12">
        <f t="shared" si="432"/>
        <v>0.67707386538846026</v>
      </c>
      <c r="AH245" s="30">
        <f t="shared" si="433"/>
        <v>3289.4511427655716</v>
      </c>
      <c r="AI245" s="30">
        <f t="shared" si="434"/>
        <v>2881.1279596969944</v>
      </c>
      <c r="AJ245" s="30">
        <f t="shared" si="435"/>
        <v>2385.5879205501524</v>
      </c>
      <c r="AK245" s="30">
        <f t="shared" si="436"/>
        <v>1840.8419666954537</v>
      </c>
      <c r="AM245" s="30">
        <f t="shared" si="437"/>
        <v>10397.008989708173</v>
      </c>
      <c r="AN245" s="12">
        <f t="shared" si="438"/>
        <v>1.115793293754775</v>
      </c>
      <c r="AO245">
        <f t="shared" si="439"/>
        <v>7823.68</v>
      </c>
      <c r="AX245" s="164" t="s">
        <v>389</v>
      </c>
      <c r="AY245" s="108">
        <v>7823.68</v>
      </c>
    </row>
    <row r="246" spans="1:57" x14ac:dyDescent="0.3">
      <c r="A246" s="37" t="s">
        <v>390</v>
      </c>
      <c r="B246" s="37" t="s">
        <v>885</v>
      </c>
      <c r="C246" s="2"/>
      <c r="D246" s="2"/>
      <c r="E246" s="1">
        <f>VLOOKUP(B246,Площадь!A:B,2,0)</f>
        <v>49.4</v>
      </c>
      <c r="F246">
        <f t="shared" si="420"/>
        <v>120</v>
      </c>
      <c r="G246" s="1">
        <v>31</v>
      </c>
      <c r="H246" s="1">
        <v>28</v>
      </c>
      <c r="I246" s="1">
        <v>31</v>
      </c>
      <c r="J246" s="1">
        <v>30</v>
      </c>
      <c r="L246" s="112"/>
      <c r="N246" s="16">
        <f t="shared" si="421"/>
        <v>49.4</v>
      </c>
      <c r="O246" s="16">
        <f t="shared" si="422"/>
        <v>49.4</v>
      </c>
      <c r="P246" s="16">
        <f t="shared" si="423"/>
        <v>49.4</v>
      </c>
      <c r="Q246" s="16">
        <f t="shared" si="424"/>
        <v>49.4</v>
      </c>
      <c r="R246" s="122"/>
      <c r="S246" s="159" t="str">
        <f>VLOOKUP(B246,Объем!A:D,4,0)</f>
        <v>нет</v>
      </c>
      <c r="T246" s="159" t="str">
        <f>VLOOKUP(B246,Объем!A:E,5,0)</f>
        <v>не работает</v>
      </c>
      <c r="U246" s="11" t="e">
        <f t="shared" si="425"/>
        <v>#VALUE!</v>
      </c>
      <c r="V246" s="95">
        <f t="shared" si="512"/>
        <v>0.49587322690382024</v>
      </c>
      <c r="W246" s="95">
        <f t="shared" si="513"/>
        <v>0.44788549526796667</v>
      </c>
      <c r="X246" s="95">
        <f t="shared" si="514"/>
        <v>0.49587322690382024</v>
      </c>
      <c r="Y246" s="95">
        <f t="shared" si="515"/>
        <v>0.47987731635853575</v>
      </c>
      <c r="Z246" s="12">
        <f t="shared" si="426"/>
        <v>0.36163274875389972</v>
      </c>
      <c r="AA246" s="12">
        <f t="shared" si="427"/>
        <v>0.30317732185525387</v>
      </c>
      <c r="AB246" s="12">
        <f t="shared" si="428"/>
        <v>0.12601042740355634</v>
      </c>
      <c r="AD246" s="12">
        <f t="shared" si="429"/>
        <v>0.85750597565771991</v>
      </c>
      <c r="AE246" s="12">
        <f t="shared" si="430"/>
        <v>0.75106281712322054</v>
      </c>
      <c r="AF246" s="12">
        <f t="shared" si="431"/>
        <v>0.62188365430737658</v>
      </c>
      <c r="AG246" s="12">
        <f t="shared" si="432"/>
        <v>0.47987731635853575</v>
      </c>
      <c r="AH246" s="30">
        <f t="shared" si="433"/>
        <v>2331.404396737722</v>
      </c>
      <c r="AI246" s="30">
        <f t="shared" si="434"/>
        <v>2042.0046084509545</v>
      </c>
      <c r="AJ246" s="30">
        <f t="shared" si="435"/>
        <v>1690.7897170039817</v>
      </c>
      <c r="AK246" s="30">
        <f t="shared" si="436"/>
        <v>1304.7000452619143</v>
      </c>
      <c r="AM246" s="30">
        <f t="shared" si="437"/>
        <v>7368.8987674545715</v>
      </c>
      <c r="AN246" s="12">
        <f t="shared" si="438"/>
        <v>0.79082049801270982</v>
      </c>
      <c r="AO246">
        <f t="shared" si="439"/>
        <v>5141.84</v>
      </c>
      <c r="AX246" s="164" t="s">
        <v>390</v>
      </c>
      <c r="AY246" s="108">
        <v>5141.84</v>
      </c>
    </row>
    <row r="247" spans="1:57" x14ac:dyDescent="0.3">
      <c r="A247" s="37" t="s">
        <v>391</v>
      </c>
      <c r="B247" s="37" t="s">
        <v>886</v>
      </c>
      <c r="C247" s="2"/>
      <c r="D247" s="2"/>
      <c r="E247" s="1">
        <f>VLOOKUP(B247,Площадь!A:B,2,0)</f>
        <v>23.9</v>
      </c>
      <c r="F247">
        <f t="shared" si="420"/>
        <v>120</v>
      </c>
      <c r="G247" s="1">
        <v>31</v>
      </c>
      <c r="H247" s="1">
        <v>28</v>
      </c>
      <c r="I247" s="1">
        <v>31</v>
      </c>
      <c r="J247" s="1">
        <v>30</v>
      </c>
      <c r="L247" s="112"/>
      <c r="N247" s="16">
        <f t="shared" si="421"/>
        <v>23.9</v>
      </c>
      <c r="O247" s="16">
        <f t="shared" si="422"/>
        <v>23.9</v>
      </c>
      <c r="P247" s="16">
        <f t="shared" si="423"/>
        <v>23.9</v>
      </c>
      <c r="Q247" s="16">
        <f t="shared" si="424"/>
        <v>23.9</v>
      </c>
      <c r="R247" s="120"/>
      <c r="S247" s="159" t="str">
        <f>VLOOKUP(B247,Объем!A:D,4,0)</f>
        <v>11,03</v>
      </c>
      <c r="T247" s="159">
        <f>VLOOKUP(B247,Объем!A:E,5,0)</f>
        <v>12.06</v>
      </c>
      <c r="U247" s="11">
        <f t="shared" si="425"/>
        <v>1.0300000000000011</v>
      </c>
      <c r="V247" s="95">
        <f>$U247*V$627/G$1*G247</f>
        <v>0.3334058458597377</v>
      </c>
      <c r="W247" s="95">
        <f t="shared" ref="W247" si="516">$U247*W$627/H$1*H247</f>
        <v>0.30021977632750213</v>
      </c>
      <c r="X247" s="95">
        <f t="shared" ref="X247" si="517">$U247*X$627/I$1*I247</f>
        <v>0.23769060491263655</v>
      </c>
      <c r="Y247" s="95">
        <f t="shared" ref="Y247" si="518">$U247*Y$627/J$1*J247</f>
        <v>0.15868377290012484</v>
      </c>
      <c r="Z247" s="12">
        <f t="shared" si="426"/>
        <v>0.17495997358741303</v>
      </c>
      <c r="AA247" s="12">
        <f t="shared" si="427"/>
        <v>0.14667890672754183</v>
      </c>
      <c r="AB247" s="12">
        <f t="shared" si="428"/>
        <v>6.0964559006983728E-2</v>
      </c>
      <c r="AD247" s="12">
        <f t="shared" si="429"/>
        <v>0.50836581944715076</v>
      </c>
      <c r="AE247" s="12">
        <f t="shared" si="430"/>
        <v>0.44689868305504399</v>
      </c>
      <c r="AF247" s="12">
        <f t="shared" si="431"/>
        <v>0.29865516391962027</v>
      </c>
      <c r="AG247" s="12">
        <f t="shared" si="432"/>
        <v>0.15868377290012484</v>
      </c>
      <c r="AH247" s="30">
        <f t="shared" si="433"/>
        <v>1382.1551572293024</v>
      </c>
      <c r="AI247" s="30">
        <f t="shared" si="434"/>
        <v>1215.0370774637147</v>
      </c>
      <c r="AJ247" s="30">
        <f t="shared" si="435"/>
        <v>811.989632767942</v>
      </c>
      <c r="AK247" s="30">
        <f t="shared" si="436"/>
        <v>431.43261543631741</v>
      </c>
      <c r="AM247" s="30">
        <f t="shared" si="437"/>
        <v>3840.6144828972765</v>
      </c>
      <c r="AN247" s="12">
        <f t="shared" si="438"/>
        <v>0.38260343932193858</v>
      </c>
      <c r="AO247">
        <f t="shared" si="439"/>
        <v>2810.16</v>
      </c>
      <c r="AX247" s="164" t="s">
        <v>391</v>
      </c>
      <c r="AY247" s="108">
        <v>2810.16</v>
      </c>
    </row>
    <row r="248" spans="1:57" x14ac:dyDescent="0.3">
      <c r="A248" s="37" t="s">
        <v>392</v>
      </c>
      <c r="B248" s="37" t="s">
        <v>887</v>
      </c>
      <c r="C248" s="2"/>
      <c r="D248" s="2"/>
      <c r="E248" s="1">
        <f>VLOOKUP(B248,Площадь!A:B,2,0)</f>
        <v>24.2</v>
      </c>
      <c r="F248">
        <f t="shared" si="420"/>
        <v>120</v>
      </c>
      <c r="G248" s="1">
        <v>31</v>
      </c>
      <c r="H248" s="1">
        <v>28</v>
      </c>
      <c r="I248" s="1">
        <v>31</v>
      </c>
      <c r="J248" s="1">
        <v>30</v>
      </c>
      <c r="L248" s="112"/>
      <c r="N248" s="16">
        <f t="shared" si="421"/>
        <v>24.2</v>
      </c>
      <c r="O248" s="16">
        <f t="shared" si="422"/>
        <v>24.2</v>
      </c>
      <c r="P248" s="16">
        <f t="shared" si="423"/>
        <v>24.2</v>
      </c>
      <c r="Q248" s="16">
        <f t="shared" si="424"/>
        <v>24.2</v>
      </c>
      <c r="R248" s="120"/>
      <c r="S248" s="159" t="str">
        <f>VLOOKUP(B248,Объем!A:D,4,0)</f>
        <v>нет</v>
      </c>
      <c r="T248" s="159" t="str">
        <f>VLOOKUP(B248,Объем!A:E,5,0)</f>
        <v>не работает</v>
      </c>
      <c r="U248" s="11" t="e">
        <f t="shared" si="425"/>
        <v>#VALUE!</v>
      </c>
      <c r="V248" s="95">
        <f t="shared" ref="V248:V251" si="519">$V$631*$E248*G248</f>
        <v>0.24291765366543419</v>
      </c>
      <c r="W248" s="95">
        <f t="shared" ref="W248:W251" si="520">$V$631*$E248*H248</f>
        <v>0.2194094936332954</v>
      </c>
      <c r="X248" s="95">
        <f t="shared" ref="X248:X251" si="521">$V$631*$E248*I248</f>
        <v>0.24291765366543419</v>
      </c>
      <c r="Y248" s="95">
        <f t="shared" ref="Y248:Y251" si="522">$V$631*$E248*J248</f>
        <v>0.23508160032138795</v>
      </c>
      <c r="Z248" s="12">
        <f t="shared" si="426"/>
        <v>0.17715612388348934</v>
      </c>
      <c r="AA248" s="12">
        <f t="shared" si="427"/>
        <v>0.14852006455257374</v>
      </c>
      <c r="AB248" s="12">
        <f t="shared" si="428"/>
        <v>6.1729804517531642E-2</v>
      </c>
      <c r="AD248" s="12">
        <f t="shared" si="429"/>
        <v>0.4200737775489235</v>
      </c>
      <c r="AE248" s="12">
        <f t="shared" si="430"/>
        <v>0.36792955818586914</v>
      </c>
      <c r="AF248" s="12">
        <f t="shared" si="431"/>
        <v>0.30464745818296585</v>
      </c>
      <c r="AG248" s="12">
        <f t="shared" si="432"/>
        <v>0.23508160032138795</v>
      </c>
      <c r="AH248" s="30">
        <f t="shared" si="433"/>
        <v>1142.1049878755643</v>
      </c>
      <c r="AI248" s="30">
        <f t="shared" si="434"/>
        <v>1000.3342413869048</v>
      </c>
      <c r="AJ248" s="30">
        <f t="shared" si="435"/>
        <v>828.28160225701129</v>
      </c>
      <c r="AK248" s="30">
        <f t="shared" si="436"/>
        <v>639.14455658579607</v>
      </c>
      <c r="AM248" s="30">
        <f t="shared" si="437"/>
        <v>3609.8653881052765</v>
      </c>
      <c r="AN248" s="12">
        <f t="shared" si="438"/>
        <v>0.38740599295359468</v>
      </c>
      <c r="AO248">
        <f t="shared" si="439"/>
        <v>2518.7199999999998</v>
      </c>
      <c r="AX248" s="164" t="s">
        <v>392</v>
      </c>
      <c r="AY248" s="108">
        <v>2518.7199999999998</v>
      </c>
    </row>
    <row r="249" spans="1:57" x14ac:dyDescent="0.3">
      <c r="A249" s="37" t="s">
        <v>1315</v>
      </c>
      <c r="B249" s="37" t="s">
        <v>888</v>
      </c>
      <c r="C249" s="2"/>
      <c r="D249" s="2"/>
      <c r="E249" s="1">
        <f>VLOOKUP(B249,Площадь!A:B,2,0)</f>
        <v>24.2</v>
      </c>
      <c r="F249">
        <f t="shared" si="420"/>
        <v>120</v>
      </c>
      <c r="G249" s="1">
        <v>31</v>
      </c>
      <c r="H249" s="1">
        <v>28</v>
      </c>
      <c r="I249" s="1">
        <v>31</v>
      </c>
      <c r="J249" s="1">
        <v>30</v>
      </c>
      <c r="L249" s="112"/>
      <c r="N249" s="16">
        <f t="shared" si="421"/>
        <v>24.2</v>
      </c>
      <c r="O249" s="16">
        <f t="shared" si="422"/>
        <v>24.2</v>
      </c>
      <c r="P249" s="16">
        <f t="shared" si="423"/>
        <v>24.2</v>
      </c>
      <c r="Q249" s="16">
        <f t="shared" si="424"/>
        <v>24.2</v>
      </c>
      <c r="R249" s="120"/>
      <c r="S249" s="159" t="str">
        <f>VLOOKUP(B249,Объем!A:D,4,0)</f>
        <v>нет</v>
      </c>
      <c r="T249" s="159" t="str">
        <f>VLOOKUP(B249,Объем!A:E,5,0)</f>
        <v>не работает</v>
      </c>
      <c r="U249" s="11" t="e">
        <f t="shared" si="425"/>
        <v>#VALUE!</v>
      </c>
      <c r="V249" s="95">
        <f t="shared" si="519"/>
        <v>0.24291765366543419</v>
      </c>
      <c r="W249" s="95">
        <f t="shared" si="520"/>
        <v>0.2194094936332954</v>
      </c>
      <c r="X249" s="95">
        <f t="shared" si="521"/>
        <v>0.24291765366543419</v>
      </c>
      <c r="Y249" s="95">
        <f t="shared" si="522"/>
        <v>0.23508160032138795</v>
      </c>
      <c r="Z249" s="12">
        <f t="shared" si="426"/>
        <v>0.17715612388348934</v>
      </c>
      <c r="AA249" s="12">
        <f t="shared" si="427"/>
        <v>0.14852006455257374</v>
      </c>
      <c r="AB249" s="12">
        <f t="shared" si="428"/>
        <v>6.1729804517531642E-2</v>
      </c>
      <c r="AD249" s="12">
        <f t="shared" si="429"/>
        <v>0.4200737775489235</v>
      </c>
      <c r="AE249" s="12">
        <f t="shared" si="430"/>
        <v>0.36792955818586914</v>
      </c>
      <c r="AF249" s="12">
        <f t="shared" si="431"/>
        <v>0.30464745818296585</v>
      </c>
      <c r="AG249" s="12">
        <f t="shared" si="432"/>
        <v>0.23508160032138795</v>
      </c>
      <c r="AH249" s="30">
        <f t="shared" si="433"/>
        <v>1142.1049878755643</v>
      </c>
      <c r="AI249" s="30">
        <f t="shared" si="434"/>
        <v>1000.3342413869048</v>
      </c>
      <c r="AJ249" s="30">
        <f t="shared" si="435"/>
        <v>828.28160225701129</v>
      </c>
      <c r="AK249" s="30">
        <f t="shared" si="436"/>
        <v>639.14455658579607</v>
      </c>
      <c r="AM249" s="30">
        <f t="shared" si="437"/>
        <v>3609.8653881052765</v>
      </c>
      <c r="AN249" s="12">
        <f t="shared" si="438"/>
        <v>0.38740599295359468</v>
      </c>
      <c r="AO249">
        <f t="shared" si="439"/>
        <v>2518.7199999999998</v>
      </c>
      <c r="AX249" s="164" t="s">
        <v>1315</v>
      </c>
      <c r="AY249" s="108">
        <v>2518.7199999999998</v>
      </c>
    </row>
    <row r="250" spans="1:57" x14ac:dyDescent="0.3">
      <c r="A250" s="37" t="s">
        <v>2010</v>
      </c>
      <c r="B250" s="37" t="s">
        <v>889</v>
      </c>
      <c r="C250" s="2"/>
      <c r="D250" s="2"/>
      <c r="E250" s="1">
        <f>VLOOKUP(B250,Площадь!A:B,2,0)</f>
        <v>38</v>
      </c>
      <c r="F250">
        <f t="shared" si="420"/>
        <v>120</v>
      </c>
      <c r="G250" s="1">
        <v>31</v>
      </c>
      <c r="H250" s="1">
        <v>28</v>
      </c>
      <c r="I250" s="1">
        <v>31</v>
      </c>
      <c r="J250" s="1">
        <v>30</v>
      </c>
      <c r="L250" s="112"/>
      <c r="N250" s="16">
        <f t="shared" si="421"/>
        <v>38</v>
      </c>
      <c r="O250" s="16">
        <f t="shared" si="422"/>
        <v>38</v>
      </c>
      <c r="P250" s="16">
        <f t="shared" si="423"/>
        <v>38</v>
      </c>
      <c r="Q250" s="16">
        <f t="shared" si="424"/>
        <v>38</v>
      </c>
      <c r="R250" s="120"/>
      <c r="S250" s="159" t="str">
        <f>VLOOKUP(B250,Объем!A:D,4,0)</f>
        <v>16,746</v>
      </c>
      <c r="T250" s="159" t="str">
        <f>VLOOKUP(B250,Объем!A:E,5,0)</f>
        <v>не работает</v>
      </c>
      <c r="U250" s="11" t="e">
        <f t="shared" si="425"/>
        <v>#VALUE!</v>
      </c>
      <c r="V250" s="95">
        <f t="shared" si="519"/>
        <v>0.38144094377216942</v>
      </c>
      <c r="W250" s="95">
        <f t="shared" si="520"/>
        <v>0.34452730405228205</v>
      </c>
      <c r="X250" s="95">
        <f t="shared" si="521"/>
        <v>0.38144094377216942</v>
      </c>
      <c r="Y250" s="95">
        <f t="shared" si="522"/>
        <v>0.36913639719887359</v>
      </c>
      <c r="Z250" s="12">
        <f t="shared" si="426"/>
        <v>0.27817903750299977</v>
      </c>
      <c r="AA250" s="12">
        <f t="shared" si="427"/>
        <v>0.23321332450404142</v>
      </c>
      <c r="AB250" s="12">
        <f t="shared" si="428"/>
        <v>9.6931098002735638E-2</v>
      </c>
      <c r="AD250" s="12">
        <f t="shared" si="429"/>
        <v>0.65961998127516919</v>
      </c>
      <c r="AE250" s="12">
        <f t="shared" si="430"/>
        <v>0.57774062855632347</v>
      </c>
      <c r="AF250" s="12">
        <f t="shared" si="431"/>
        <v>0.47837204177490505</v>
      </c>
      <c r="AG250" s="12">
        <f t="shared" si="432"/>
        <v>0.36913639719887359</v>
      </c>
      <c r="AH250" s="30">
        <f t="shared" si="433"/>
        <v>1793.3879974905556</v>
      </c>
      <c r="AI250" s="30">
        <f t="shared" si="434"/>
        <v>1570.7727757315035</v>
      </c>
      <c r="AJ250" s="30">
        <f t="shared" si="435"/>
        <v>1300.6074746184474</v>
      </c>
      <c r="AK250" s="30">
        <f t="shared" si="436"/>
        <v>1003.6154194322415</v>
      </c>
      <c r="AM250" s="30">
        <f t="shared" si="437"/>
        <v>5668.3836672727484</v>
      </c>
      <c r="AN250" s="12">
        <f t="shared" si="438"/>
        <v>0.60832346000977688</v>
      </c>
      <c r="AO250">
        <f t="shared" si="439"/>
        <v>4984.1400000000003</v>
      </c>
      <c r="AX250" s="164" t="s">
        <v>2010</v>
      </c>
      <c r="AY250" s="108">
        <v>4984.1400000000003</v>
      </c>
    </row>
    <row r="251" spans="1:57" x14ac:dyDescent="0.3">
      <c r="A251" s="37" t="s">
        <v>393</v>
      </c>
      <c r="B251" s="37" t="s">
        <v>890</v>
      </c>
      <c r="C251" s="2"/>
      <c r="D251" s="2"/>
      <c r="E251" s="1">
        <f>VLOOKUP(B251,Площадь!A:B,2,0)</f>
        <v>23.8</v>
      </c>
      <c r="F251">
        <f t="shared" si="420"/>
        <v>120</v>
      </c>
      <c r="G251" s="1">
        <v>31</v>
      </c>
      <c r="H251" s="1">
        <v>28</v>
      </c>
      <c r="I251" s="1">
        <v>31</v>
      </c>
      <c r="J251" s="1">
        <v>30</v>
      </c>
      <c r="L251" s="112"/>
      <c r="N251" s="16">
        <f t="shared" si="421"/>
        <v>23.8</v>
      </c>
      <c r="O251" s="16">
        <f t="shared" si="422"/>
        <v>23.8</v>
      </c>
      <c r="P251" s="16">
        <f t="shared" si="423"/>
        <v>23.8</v>
      </c>
      <c r="Q251" s="16">
        <f t="shared" si="424"/>
        <v>23.8</v>
      </c>
      <c r="R251" s="120"/>
      <c r="S251" s="159">
        <f>VLOOKUP(B251,Объем!A:D,4,0)</f>
        <v>8.4326664726297871</v>
      </c>
      <c r="T251" s="159" t="str">
        <f>VLOOKUP(B251,Объем!A:E,5,0)</f>
        <v>не работает</v>
      </c>
      <c r="U251" s="11" t="e">
        <f t="shared" si="425"/>
        <v>#VALUE!</v>
      </c>
      <c r="V251" s="95">
        <f t="shared" si="519"/>
        <v>0.23890248583625348</v>
      </c>
      <c r="W251" s="95">
        <f t="shared" si="520"/>
        <v>0.21578289043274509</v>
      </c>
      <c r="X251" s="95">
        <f t="shared" si="521"/>
        <v>0.23890248583625348</v>
      </c>
      <c r="Y251" s="95">
        <f t="shared" si="522"/>
        <v>0.23119595403508403</v>
      </c>
      <c r="Z251" s="12">
        <f t="shared" si="426"/>
        <v>0.17422792348872093</v>
      </c>
      <c r="AA251" s="12">
        <f t="shared" si="427"/>
        <v>0.14606518745253122</v>
      </c>
      <c r="AB251" s="12">
        <f t="shared" si="428"/>
        <v>6.0709477170134432E-2</v>
      </c>
      <c r="AD251" s="12">
        <f t="shared" si="429"/>
        <v>0.41313040932497441</v>
      </c>
      <c r="AE251" s="12">
        <f t="shared" si="430"/>
        <v>0.36184807788527629</v>
      </c>
      <c r="AF251" s="12">
        <f t="shared" si="431"/>
        <v>0.29961196300638793</v>
      </c>
      <c r="AG251" s="12">
        <f t="shared" si="432"/>
        <v>0.23119595403508403</v>
      </c>
      <c r="AH251" s="30">
        <f t="shared" si="433"/>
        <v>1123.227219480927</v>
      </c>
      <c r="AI251" s="30">
        <f t="shared" si="434"/>
        <v>983.79979111604689</v>
      </c>
      <c r="AJ251" s="30">
        <f t="shared" si="435"/>
        <v>814.59099726102772</v>
      </c>
      <c r="AK251" s="30">
        <f t="shared" si="436"/>
        <v>628.58018374966719</v>
      </c>
      <c r="AM251" s="30">
        <f t="shared" si="437"/>
        <v>3550.1981916076693</v>
      </c>
      <c r="AN251" s="12">
        <f t="shared" si="438"/>
        <v>0.38100258811138654</v>
      </c>
      <c r="AO251">
        <f t="shared" si="439"/>
        <v>2477.4</v>
      </c>
      <c r="AQ251" s="75"/>
      <c r="AR251" s="75"/>
      <c r="AS251" s="75"/>
      <c r="AT251" s="75"/>
      <c r="AU251" s="75"/>
      <c r="AV251" s="75"/>
      <c r="AW251" s="75"/>
      <c r="AX251" s="164" t="s">
        <v>393</v>
      </c>
      <c r="AY251" s="108">
        <v>2477.4</v>
      </c>
      <c r="AZ251" s="75"/>
      <c r="BA251" s="75"/>
      <c r="BB251" s="75"/>
      <c r="BC251" s="75"/>
      <c r="BD251" s="75"/>
      <c r="BE251" s="75"/>
    </row>
    <row r="252" spans="1:57" x14ac:dyDescent="0.3">
      <c r="A252" s="37" t="s">
        <v>394</v>
      </c>
      <c r="B252" s="37" t="s">
        <v>79</v>
      </c>
      <c r="C252" s="2"/>
      <c r="D252" s="2"/>
      <c r="E252" s="1">
        <f>VLOOKUP(B252,Площадь!A:B,2,0)</f>
        <v>38.5</v>
      </c>
      <c r="F252">
        <f t="shared" si="420"/>
        <v>120</v>
      </c>
      <c r="G252" s="1">
        <v>31</v>
      </c>
      <c r="H252" s="1">
        <v>28</v>
      </c>
      <c r="I252" s="1">
        <v>31</v>
      </c>
      <c r="J252" s="1">
        <v>30</v>
      </c>
      <c r="L252" s="112"/>
      <c r="N252" s="16">
        <f t="shared" si="421"/>
        <v>38.5</v>
      </c>
      <c r="O252" s="16">
        <f t="shared" si="422"/>
        <v>38.5</v>
      </c>
      <c r="P252" s="16">
        <f t="shared" si="423"/>
        <v>38.5</v>
      </c>
      <c r="Q252" s="16">
        <f t="shared" si="424"/>
        <v>38.5</v>
      </c>
      <c r="R252" s="120"/>
      <c r="S252" s="159">
        <f>VLOOKUP(B252,Объем!A:D,4,0)</f>
        <v>18.614301646901122</v>
      </c>
      <c r="T252" s="159">
        <f>VLOOKUP(B252,Объем!A:E,5,0)</f>
        <v>20.594000000000001</v>
      </c>
      <c r="U252" s="11">
        <f t="shared" si="425"/>
        <v>1.979698353098879</v>
      </c>
      <c r="V252" s="95">
        <f>$U252*V$627/G$1*G252</f>
        <v>0.64081845044860264</v>
      </c>
      <c r="W252" s="95">
        <f t="shared" ref="W252" si="523">$U252*W$627/H$1*H252</f>
        <v>0.57703358909055258</v>
      </c>
      <c r="X252" s="95">
        <f t="shared" ref="X252" si="524">$U252*X$627/I$1*I252</f>
        <v>0.4568501932938081</v>
      </c>
      <c r="Y252" s="95">
        <f t="shared" ref="Y252" si="525">$U252*Y$627/J$1*J252</f>
        <v>0.30499612026591583</v>
      </c>
      <c r="Z252" s="12">
        <f t="shared" si="426"/>
        <v>0.2818392879964603</v>
      </c>
      <c r="AA252" s="12">
        <f t="shared" si="427"/>
        <v>0.23628192087909461</v>
      </c>
      <c r="AB252" s="12">
        <f t="shared" si="428"/>
        <v>9.8206507186982164E-2</v>
      </c>
      <c r="AD252" s="12">
        <f t="shared" si="429"/>
        <v>0.92265773844506294</v>
      </c>
      <c r="AE252" s="12">
        <f t="shared" si="430"/>
        <v>0.81331550996964719</v>
      </c>
      <c r="AF252" s="12">
        <f t="shared" si="431"/>
        <v>0.55505670048079025</v>
      </c>
      <c r="AG252" s="12">
        <f t="shared" si="432"/>
        <v>0.30499612026591583</v>
      </c>
      <c r="AH252" s="30">
        <f t="shared" si="433"/>
        <v>2508.540312439206</v>
      </c>
      <c r="AI252" s="30">
        <f t="shared" si="434"/>
        <v>2211.2584748156764</v>
      </c>
      <c r="AJ252" s="30">
        <f t="shared" si="435"/>
        <v>1509.0992584011822</v>
      </c>
      <c r="AK252" s="30">
        <f t="shared" si="436"/>
        <v>829.22955170137732</v>
      </c>
      <c r="AM252" s="30">
        <f t="shared" si="437"/>
        <v>7058.1275973574411</v>
      </c>
      <c r="AN252" s="12">
        <f t="shared" si="438"/>
        <v>0.61632771606253711</v>
      </c>
      <c r="AO252">
        <f t="shared" si="439"/>
        <v>4006.44</v>
      </c>
      <c r="AX252" s="164" t="s">
        <v>394</v>
      </c>
      <c r="AY252" s="108">
        <v>4006.44</v>
      </c>
    </row>
    <row r="253" spans="1:57" x14ac:dyDescent="0.3">
      <c r="A253" s="37" t="s">
        <v>1204</v>
      </c>
      <c r="B253" s="37" t="s">
        <v>891</v>
      </c>
      <c r="C253" s="2"/>
      <c r="D253" s="2"/>
      <c r="E253" s="1">
        <f>VLOOKUP(B253,Площадь!A:B,2,0)</f>
        <v>40.9</v>
      </c>
      <c r="F253">
        <f t="shared" si="420"/>
        <v>120</v>
      </c>
      <c r="G253" s="1">
        <v>31</v>
      </c>
      <c r="H253" s="1">
        <v>28</v>
      </c>
      <c r="I253" s="1">
        <v>31</v>
      </c>
      <c r="J253" s="1">
        <v>30</v>
      </c>
      <c r="L253" s="112"/>
      <c r="N253" s="16">
        <f t="shared" si="421"/>
        <v>40.9</v>
      </c>
      <c r="O253" s="16">
        <f t="shared" si="422"/>
        <v>40.9</v>
      </c>
      <c r="P253" s="16">
        <f t="shared" si="423"/>
        <v>40.9</v>
      </c>
      <c r="Q253" s="16">
        <f t="shared" si="424"/>
        <v>40.9</v>
      </c>
      <c r="R253" s="120"/>
      <c r="S253" s="159" t="str">
        <f>VLOOKUP(B253,Объем!A:D,4,0)</f>
        <v>нет</v>
      </c>
      <c r="T253" s="159" t="str">
        <f>VLOOKUP(B253,Объем!A:E,5,0)</f>
        <v>не работает</v>
      </c>
      <c r="U253" s="11" t="e">
        <f t="shared" si="425"/>
        <v>#VALUE!</v>
      </c>
      <c r="V253" s="95">
        <f>$V$631*$E253*G253</f>
        <v>0.41055091053372972</v>
      </c>
      <c r="W253" s="95">
        <f t="shared" ref="W253" si="526">$V$631*$E253*H253</f>
        <v>0.37082017725627203</v>
      </c>
      <c r="X253" s="95">
        <f t="shared" ref="X253" si="527">$V$631*$E253*I253</f>
        <v>0.41055091053372972</v>
      </c>
      <c r="Y253" s="95">
        <f t="shared" ref="Y253" si="528">$V$631*$E253*J253</f>
        <v>0.39730733277457714</v>
      </c>
      <c r="Z253" s="12">
        <f t="shared" si="426"/>
        <v>0.29940849036507083</v>
      </c>
      <c r="AA253" s="12">
        <f t="shared" si="427"/>
        <v>0.25101118347934986</v>
      </c>
      <c r="AB253" s="12">
        <f t="shared" si="428"/>
        <v>0.10432847127136546</v>
      </c>
      <c r="AD253" s="12">
        <f t="shared" si="429"/>
        <v>0.70995940089880061</v>
      </c>
      <c r="AE253" s="12">
        <f t="shared" si="430"/>
        <v>0.62183136073562184</v>
      </c>
      <c r="AF253" s="12">
        <f t="shared" si="431"/>
        <v>0.51487938180509518</v>
      </c>
      <c r="AG253" s="12">
        <f t="shared" si="432"/>
        <v>0.39730733277457714</v>
      </c>
      <c r="AH253" s="30">
        <f t="shared" si="433"/>
        <v>1930.2518183516772</v>
      </c>
      <c r="AI253" s="30">
        <f t="shared" si="434"/>
        <v>1690.6475401952234</v>
      </c>
      <c r="AJ253" s="30">
        <f t="shared" si="435"/>
        <v>1399.864360839329</v>
      </c>
      <c r="AK253" s="30">
        <f t="shared" si="436"/>
        <v>1080.2071224941758</v>
      </c>
      <c r="AM253" s="30">
        <f t="shared" si="437"/>
        <v>6100.9708418804057</v>
      </c>
      <c r="AN253" s="12">
        <f t="shared" si="438"/>
        <v>0.65474814511578616</v>
      </c>
      <c r="AO253">
        <f t="shared" si="439"/>
        <v>4256.6000000000004</v>
      </c>
      <c r="AX253" s="164" t="s">
        <v>1204</v>
      </c>
      <c r="AY253" s="108">
        <v>4256.6000000000004</v>
      </c>
    </row>
    <row r="254" spans="1:57" x14ac:dyDescent="0.3">
      <c r="A254" s="37" t="s">
        <v>1205</v>
      </c>
      <c r="B254" s="37" t="s">
        <v>892</v>
      </c>
      <c r="C254" s="2"/>
      <c r="D254" s="2"/>
      <c r="E254" s="1">
        <f>VLOOKUP(B254,Площадь!A:B,2,0)</f>
        <v>69.7</v>
      </c>
      <c r="F254">
        <f t="shared" si="420"/>
        <v>120</v>
      </c>
      <c r="G254" s="1">
        <v>31</v>
      </c>
      <c r="H254" s="1">
        <v>28</v>
      </c>
      <c r="I254" s="1">
        <v>31</v>
      </c>
      <c r="J254" s="1">
        <v>30</v>
      </c>
      <c r="L254" s="112"/>
      <c r="N254" s="16">
        <f t="shared" si="421"/>
        <v>69.7</v>
      </c>
      <c r="O254" s="16">
        <f t="shared" si="422"/>
        <v>69.7</v>
      </c>
      <c r="P254" s="16">
        <f t="shared" si="423"/>
        <v>69.7</v>
      </c>
      <c r="Q254" s="16">
        <f t="shared" si="424"/>
        <v>69.7</v>
      </c>
      <c r="R254" s="120"/>
      <c r="S254" s="159" t="str">
        <f>VLOOKUP(B254,Объем!A:D,4,0)</f>
        <v>15,9</v>
      </c>
      <c r="T254" s="159">
        <f>VLOOKUP(B254,Объем!A:E,5,0)</f>
        <v>19</v>
      </c>
      <c r="U254" s="11">
        <f t="shared" si="425"/>
        <v>3.0999999999999996</v>
      </c>
      <c r="V254" s="95">
        <f>$U254*V$627/G$1*G254</f>
        <v>1.0034544875390152</v>
      </c>
      <c r="W254" s="95">
        <f t="shared" ref="W254" si="529">$U254*W$627/H$1*H254</f>
        <v>0.90357408409248119</v>
      </c>
      <c r="X254" s="95">
        <f t="shared" ref="X254" si="530">$U254*X$627/I$1*I254</f>
        <v>0.7153794905137596</v>
      </c>
      <c r="Y254" s="95">
        <f t="shared" ref="Y254" si="531">$U254*Y$627/J$1*J254</f>
        <v>0.47759193785474402</v>
      </c>
      <c r="Z254" s="12">
        <f t="shared" si="426"/>
        <v>0.510238918788397</v>
      </c>
      <c r="AA254" s="12">
        <f t="shared" si="427"/>
        <v>0.42776233468241287</v>
      </c>
      <c r="AB254" s="12">
        <f t="shared" si="428"/>
        <v>0.17779204028396511</v>
      </c>
      <c r="AD254" s="12">
        <f t="shared" si="429"/>
        <v>1.5136934063274121</v>
      </c>
      <c r="AE254" s="12">
        <f t="shared" si="430"/>
        <v>1.3313364187748942</v>
      </c>
      <c r="AF254" s="12">
        <f t="shared" si="431"/>
        <v>0.89317153079772471</v>
      </c>
      <c r="AG254" s="12">
        <f t="shared" si="432"/>
        <v>0.47759193785474402</v>
      </c>
      <c r="AH254" s="30">
        <f t="shared" si="433"/>
        <v>4115.4599069910946</v>
      </c>
      <c r="AI254" s="30">
        <f t="shared" si="434"/>
        <v>3619.6640820935581</v>
      </c>
      <c r="AJ254" s="30">
        <f t="shared" si="435"/>
        <v>2428.37262136347</v>
      </c>
      <c r="AK254" s="30">
        <f t="shared" si="436"/>
        <v>1298.4865124782352</v>
      </c>
      <c r="AM254" s="30">
        <f t="shared" si="437"/>
        <v>11461.983122926358</v>
      </c>
      <c r="AN254" s="12">
        <f t="shared" si="438"/>
        <v>1.115793293754775</v>
      </c>
      <c r="AO254">
        <f t="shared" si="439"/>
        <v>8848.1200000000008</v>
      </c>
      <c r="AX254" s="164" t="s">
        <v>1205</v>
      </c>
      <c r="AY254" s="108">
        <v>8848.1200000000008</v>
      </c>
    </row>
    <row r="255" spans="1:57" x14ac:dyDescent="0.3">
      <c r="A255" s="37" t="s">
        <v>395</v>
      </c>
      <c r="B255" s="37" t="s">
        <v>893</v>
      </c>
      <c r="C255" s="2"/>
      <c r="D255" s="2"/>
      <c r="E255" s="1">
        <f>VLOOKUP(B255,Площадь!A:B,2,0)</f>
        <v>49.4</v>
      </c>
      <c r="F255">
        <f t="shared" si="420"/>
        <v>120</v>
      </c>
      <c r="G255" s="1">
        <v>31</v>
      </c>
      <c r="H255" s="1">
        <v>28</v>
      </c>
      <c r="I255" s="1">
        <v>31</v>
      </c>
      <c r="J255" s="1">
        <v>30</v>
      </c>
      <c r="L255" s="112"/>
      <c r="N255" s="16">
        <f t="shared" si="421"/>
        <v>49.4</v>
      </c>
      <c r="O255" s="16">
        <f t="shared" si="422"/>
        <v>49.4</v>
      </c>
      <c r="P255" s="16">
        <f t="shared" si="423"/>
        <v>49.4</v>
      </c>
      <c r="Q255" s="16">
        <f t="shared" si="424"/>
        <v>49.4</v>
      </c>
      <c r="R255" s="120"/>
      <c r="S255" s="159">
        <f>VLOOKUP(B255,Объем!A:D,4,0)</f>
        <v>30.999342961944063</v>
      </c>
      <c r="T255" s="159" t="str">
        <f>VLOOKUP(B255,Объем!A:E,5,0)</f>
        <v>не работает</v>
      </c>
      <c r="U255" s="11" t="e">
        <f t="shared" si="425"/>
        <v>#VALUE!</v>
      </c>
      <c r="V255" s="95">
        <f t="shared" ref="V255:V256" si="532">$V$631*$E255*G255</f>
        <v>0.49587322690382024</v>
      </c>
      <c r="W255" s="95">
        <f t="shared" ref="W255:W256" si="533">$V$631*$E255*H255</f>
        <v>0.44788549526796667</v>
      </c>
      <c r="X255" s="95">
        <f t="shared" ref="X255:X256" si="534">$V$631*$E255*I255</f>
        <v>0.49587322690382024</v>
      </c>
      <c r="Y255" s="95">
        <f t="shared" ref="Y255:Y256" si="535">$V$631*$E255*J255</f>
        <v>0.47987731635853575</v>
      </c>
      <c r="Z255" s="12">
        <f t="shared" si="426"/>
        <v>0.36163274875389972</v>
      </c>
      <c r="AA255" s="12">
        <f t="shared" si="427"/>
        <v>0.30317732185525387</v>
      </c>
      <c r="AB255" s="12">
        <f t="shared" si="428"/>
        <v>0.12601042740355634</v>
      </c>
      <c r="AD255" s="12">
        <f t="shared" si="429"/>
        <v>0.85750597565771991</v>
      </c>
      <c r="AE255" s="12">
        <f t="shared" si="430"/>
        <v>0.75106281712322054</v>
      </c>
      <c r="AF255" s="12">
        <f t="shared" si="431"/>
        <v>0.62188365430737658</v>
      </c>
      <c r="AG255" s="12">
        <f t="shared" si="432"/>
        <v>0.47987731635853575</v>
      </c>
      <c r="AH255" s="30">
        <f t="shared" si="433"/>
        <v>2331.404396737722</v>
      </c>
      <c r="AI255" s="30">
        <f t="shared" si="434"/>
        <v>2042.0046084509545</v>
      </c>
      <c r="AJ255" s="30">
        <f t="shared" si="435"/>
        <v>1690.7897170039817</v>
      </c>
      <c r="AK255" s="30">
        <f t="shared" si="436"/>
        <v>1304.7000452619143</v>
      </c>
      <c r="AM255" s="30">
        <f t="shared" si="437"/>
        <v>7368.8987674545715</v>
      </c>
      <c r="AN255" s="12">
        <f t="shared" si="438"/>
        <v>0.79082049801270982</v>
      </c>
      <c r="AO255">
        <f t="shared" si="439"/>
        <v>7826.92</v>
      </c>
      <c r="AX255" s="164" t="s">
        <v>395</v>
      </c>
      <c r="AY255" s="108">
        <v>7826.92</v>
      </c>
    </row>
    <row r="256" spans="1:57" x14ac:dyDescent="0.3">
      <c r="A256" s="37" t="s">
        <v>396</v>
      </c>
      <c r="B256" s="37" t="s">
        <v>894</v>
      </c>
      <c r="C256" s="2"/>
      <c r="D256" s="2"/>
      <c r="E256" s="1">
        <f>VLOOKUP(B256,Площадь!A:B,2,0)</f>
        <v>23.9</v>
      </c>
      <c r="F256">
        <f t="shared" si="420"/>
        <v>120</v>
      </c>
      <c r="G256" s="1">
        <v>31</v>
      </c>
      <c r="H256" s="1">
        <v>28</v>
      </c>
      <c r="I256" s="1">
        <v>31</v>
      </c>
      <c r="J256" s="1">
        <v>30</v>
      </c>
      <c r="L256" s="112"/>
      <c r="N256" s="16">
        <f t="shared" si="421"/>
        <v>23.9</v>
      </c>
      <c r="O256" s="16">
        <f t="shared" si="422"/>
        <v>23.9</v>
      </c>
      <c r="P256" s="16">
        <f t="shared" si="423"/>
        <v>23.9</v>
      </c>
      <c r="Q256" s="16">
        <f t="shared" si="424"/>
        <v>23.9</v>
      </c>
      <c r="R256" s="120"/>
      <c r="S256" s="159">
        <f>VLOOKUP(B256,Объем!A:D,4,0)</f>
        <v>17.298987789280631</v>
      </c>
      <c r="T256" s="159" t="str">
        <f>VLOOKUP(B256,Объем!A:E,5,0)</f>
        <v>не работает</v>
      </c>
      <c r="U256" s="11" t="e">
        <f t="shared" si="425"/>
        <v>#VALUE!</v>
      </c>
      <c r="V256" s="95">
        <f t="shared" si="532"/>
        <v>0.23990627779354864</v>
      </c>
      <c r="W256" s="95">
        <f t="shared" si="533"/>
        <v>0.21668954123288264</v>
      </c>
      <c r="X256" s="95">
        <f t="shared" si="534"/>
        <v>0.23990627779354864</v>
      </c>
      <c r="Y256" s="95">
        <f t="shared" si="535"/>
        <v>0.23216736560665996</v>
      </c>
      <c r="Z256" s="12">
        <f t="shared" si="426"/>
        <v>0.17495997358741303</v>
      </c>
      <c r="AA256" s="12">
        <f t="shared" si="427"/>
        <v>0.14667890672754183</v>
      </c>
      <c r="AB256" s="12">
        <f t="shared" si="428"/>
        <v>6.0964559006983728E-2</v>
      </c>
      <c r="AD256" s="12">
        <f t="shared" si="429"/>
        <v>0.41486625138096167</v>
      </c>
      <c r="AE256" s="12">
        <f t="shared" si="430"/>
        <v>0.36336844796042445</v>
      </c>
      <c r="AF256" s="12">
        <f t="shared" si="431"/>
        <v>0.30087083680053239</v>
      </c>
      <c r="AG256" s="12">
        <f t="shared" si="432"/>
        <v>0.23216736560665996</v>
      </c>
      <c r="AH256" s="30">
        <f t="shared" si="433"/>
        <v>1127.9466615795864</v>
      </c>
      <c r="AI256" s="30">
        <f t="shared" si="434"/>
        <v>987.9334036837613</v>
      </c>
      <c r="AJ256" s="30">
        <f t="shared" si="435"/>
        <v>818.01364851002359</v>
      </c>
      <c r="AK256" s="30">
        <f t="shared" si="436"/>
        <v>631.22127695869926</v>
      </c>
      <c r="AM256" s="30">
        <f t="shared" si="437"/>
        <v>3565.1149907320705</v>
      </c>
      <c r="AN256" s="12">
        <f t="shared" si="438"/>
        <v>0.38260343932193858</v>
      </c>
      <c r="AO256">
        <f t="shared" si="439"/>
        <v>4172.84</v>
      </c>
      <c r="AX256" s="164" t="s">
        <v>396</v>
      </c>
      <c r="AY256" s="108">
        <v>4172.84</v>
      </c>
    </row>
    <row r="257" spans="1:57" x14ac:dyDescent="0.3">
      <c r="A257" s="37" t="s">
        <v>397</v>
      </c>
      <c r="B257" s="37" t="s">
        <v>895</v>
      </c>
      <c r="C257" s="2"/>
      <c r="D257" s="2"/>
      <c r="E257" s="1">
        <f>VLOOKUP(B257,Площадь!A:B,2,0)</f>
        <v>24.2</v>
      </c>
      <c r="F257">
        <f t="shared" si="420"/>
        <v>120</v>
      </c>
      <c r="G257" s="1">
        <v>31</v>
      </c>
      <c r="H257" s="1">
        <v>28</v>
      </c>
      <c r="I257" s="1">
        <v>31</v>
      </c>
      <c r="J257" s="1">
        <v>30</v>
      </c>
      <c r="L257" s="112"/>
      <c r="N257" s="16">
        <f t="shared" si="421"/>
        <v>24.2</v>
      </c>
      <c r="O257" s="16">
        <f t="shared" si="422"/>
        <v>24.2</v>
      </c>
      <c r="P257" s="16">
        <f t="shared" si="423"/>
        <v>24.2</v>
      </c>
      <c r="Q257" s="16">
        <f t="shared" si="424"/>
        <v>24.2</v>
      </c>
      <c r="R257" s="120"/>
      <c r="S257" s="159">
        <f>VLOOKUP(B257,Объем!A:D,4,0)</f>
        <v>9.0500000000000007</v>
      </c>
      <c r="T257" s="159">
        <f>VLOOKUP(B257,Объем!A:E,5,0)</f>
        <v>11.302</v>
      </c>
      <c r="U257" s="11">
        <f t="shared" si="425"/>
        <v>2.2519999999999989</v>
      </c>
      <c r="V257" s="95">
        <f>$U257*V$627/G$1*G257</f>
        <v>0.72896113094769721</v>
      </c>
      <c r="W257" s="95">
        <f t="shared" ref="W257" si="536">$U257*W$627/H$1*H257</f>
        <v>0.65640285076653759</v>
      </c>
      <c r="X257" s="95">
        <f t="shared" ref="X257" si="537">$U257*X$627/I$1*I257</f>
        <v>0.51968858472160839</v>
      </c>
      <c r="Y257" s="95">
        <f t="shared" ref="Y257" si="538">$U257*Y$627/J$1*J257</f>
        <v>0.34694743356415586</v>
      </c>
      <c r="Z257" s="12">
        <f t="shared" si="426"/>
        <v>0.17715612388348934</v>
      </c>
      <c r="AA257" s="12">
        <f t="shared" si="427"/>
        <v>0.14852006455257374</v>
      </c>
      <c r="AB257" s="12">
        <f t="shared" si="428"/>
        <v>6.1729804517531642E-2</v>
      </c>
      <c r="AD257" s="12">
        <f t="shared" si="429"/>
        <v>0.90611725483118655</v>
      </c>
      <c r="AE257" s="12">
        <f t="shared" si="430"/>
        <v>0.80492291531911131</v>
      </c>
      <c r="AF257" s="12">
        <f t="shared" si="431"/>
        <v>0.58141838923914002</v>
      </c>
      <c r="AG257" s="12">
        <f t="shared" si="432"/>
        <v>0.34694743356415586</v>
      </c>
      <c r="AH257" s="30">
        <f t="shared" si="433"/>
        <v>2463.5697147801266</v>
      </c>
      <c r="AI257" s="30">
        <f t="shared" si="434"/>
        <v>2188.4405206279062</v>
      </c>
      <c r="AJ257" s="30">
        <f t="shared" si="435"/>
        <v>1580.7719450311588</v>
      </c>
      <c r="AK257" s="30">
        <f t="shared" si="436"/>
        <v>943.2876213228983</v>
      </c>
      <c r="AM257" s="30">
        <f t="shared" si="437"/>
        <v>7176.0698017620898</v>
      </c>
      <c r="AN257" s="12">
        <f t="shared" si="438"/>
        <v>0.38740599295359468</v>
      </c>
      <c r="AO257">
        <f t="shared" si="439"/>
        <v>2613.3200000000002</v>
      </c>
      <c r="AX257" s="164" t="s">
        <v>397</v>
      </c>
      <c r="AY257" s="108">
        <v>2613.3200000000002</v>
      </c>
    </row>
    <row r="258" spans="1:57" x14ac:dyDescent="0.3">
      <c r="A258" s="37" t="s">
        <v>398</v>
      </c>
      <c r="B258" s="37" t="s">
        <v>896</v>
      </c>
      <c r="C258" s="2"/>
      <c r="D258" s="2"/>
      <c r="E258" s="1">
        <f>VLOOKUP(B258,Площадь!A:B,2,0)</f>
        <v>24.2</v>
      </c>
      <c r="F258">
        <f t="shared" si="420"/>
        <v>120</v>
      </c>
      <c r="G258" s="1">
        <v>31</v>
      </c>
      <c r="H258" s="1">
        <v>28</v>
      </c>
      <c r="I258" s="1">
        <v>31</v>
      </c>
      <c r="J258" s="1">
        <v>30</v>
      </c>
      <c r="L258" s="112"/>
      <c r="N258" s="16">
        <f t="shared" si="421"/>
        <v>24.2</v>
      </c>
      <c r="O258" s="16">
        <f t="shared" si="422"/>
        <v>24.2</v>
      </c>
      <c r="P258" s="16">
        <f t="shared" si="423"/>
        <v>24.2</v>
      </c>
      <c r="Q258" s="16">
        <f t="shared" si="424"/>
        <v>24.2</v>
      </c>
      <c r="R258" s="120"/>
      <c r="S258" s="159" t="str">
        <f>VLOOKUP(B258,Объем!A:D,4,0)</f>
        <v>9,404</v>
      </c>
      <c r="T258" s="159" t="str">
        <f>VLOOKUP(B258,Объем!A:E,5,0)</f>
        <v>не работает</v>
      </c>
      <c r="U258" s="11" t="e">
        <f t="shared" si="425"/>
        <v>#VALUE!</v>
      </c>
      <c r="V258" s="95">
        <f>$V$631*$E258*G258</f>
        <v>0.24291765366543419</v>
      </c>
      <c r="W258" s="95">
        <f t="shared" ref="W258" si="539">$V$631*$E258*H258</f>
        <v>0.2194094936332954</v>
      </c>
      <c r="X258" s="95">
        <f t="shared" ref="X258" si="540">$V$631*$E258*I258</f>
        <v>0.24291765366543419</v>
      </c>
      <c r="Y258" s="95">
        <f t="shared" ref="Y258" si="541">$V$631*$E258*J258</f>
        <v>0.23508160032138795</v>
      </c>
      <c r="Z258" s="12">
        <f t="shared" si="426"/>
        <v>0.17715612388348934</v>
      </c>
      <c r="AA258" s="12">
        <f t="shared" si="427"/>
        <v>0.14852006455257374</v>
      </c>
      <c r="AB258" s="12">
        <f t="shared" si="428"/>
        <v>6.1729804517531642E-2</v>
      </c>
      <c r="AD258" s="12">
        <f t="shared" si="429"/>
        <v>0.4200737775489235</v>
      </c>
      <c r="AE258" s="12">
        <f t="shared" si="430"/>
        <v>0.36792955818586914</v>
      </c>
      <c r="AF258" s="12">
        <f t="shared" si="431"/>
        <v>0.30464745818296585</v>
      </c>
      <c r="AG258" s="12">
        <f t="shared" si="432"/>
        <v>0.23508160032138795</v>
      </c>
      <c r="AH258" s="30">
        <f t="shared" si="433"/>
        <v>1142.1049878755643</v>
      </c>
      <c r="AI258" s="30">
        <f t="shared" si="434"/>
        <v>1000.3342413869048</v>
      </c>
      <c r="AJ258" s="30">
        <f t="shared" si="435"/>
        <v>828.28160225701129</v>
      </c>
      <c r="AK258" s="30">
        <f t="shared" si="436"/>
        <v>639.14455658579607</v>
      </c>
      <c r="AM258" s="30">
        <f t="shared" si="437"/>
        <v>3609.8653881052765</v>
      </c>
      <c r="AN258" s="12">
        <f t="shared" si="438"/>
        <v>0.38740599295359468</v>
      </c>
      <c r="AO258">
        <f t="shared" si="439"/>
        <v>2739.48</v>
      </c>
      <c r="AX258" s="164" t="s">
        <v>398</v>
      </c>
      <c r="AY258" s="108">
        <v>2739.48</v>
      </c>
    </row>
    <row r="259" spans="1:57" s="75" customFormat="1" x14ac:dyDescent="0.3">
      <c r="A259" s="37" t="s">
        <v>399</v>
      </c>
      <c r="B259" s="37" t="s">
        <v>897</v>
      </c>
      <c r="C259" s="2"/>
      <c r="D259" s="2"/>
      <c r="E259" s="1">
        <f>VLOOKUP(B259,Площадь!A:B,2,0)</f>
        <v>38</v>
      </c>
      <c r="F259">
        <f t="shared" ref="F259:F322" si="542">SUM(G259:J259)</f>
        <v>120</v>
      </c>
      <c r="G259" s="1">
        <v>31</v>
      </c>
      <c r="H259" s="1">
        <v>28</v>
      </c>
      <c r="I259" s="1">
        <v>31</v>
      </c>
      <c r="J259" s="1">
        <v>30</v>
      </c>
      <c r="K259" s="4"/>
      <c r="L259" s="112"/>
      <c r="M259" s="4"/>
      <c r="N259" s="16">
        <f t="shared" ref="N259:N322" si="543">ROUND($E259/G$37*G259,2)</f>
        <v>38</v>
      </c>
      <c r="O259" s="16">
        <f t="shared" ref="O259:O322" si="544">ROUND($E259/H$37*H259,2)</f>
        <v>38</v>
      </c>
      <c r="P259" s="16">
        <f t="shared" ref="P259:P322" si="545">ROUND($E259/I$37*I259,2)</f>
        <v>38</v>
      </c>
      <c r="Q259" s="16">
        <f t="shared" ref="Q259:Q322" si="546">ROUND($E259/J$37*J259,2)</f>
        <v>38</v>
      </c>
      <c r="R259" s="124"/>
      <c r="S259" s="159" t="str">
        <f>VLOOKUP(B259,Объем!A:D,4,0)</f>
        <v>2,23</v>
      </c>
      <c r="T259" s="159">
        <f>VLOOKUP(B259,Объем!A:E,5,0)</f>
        <v>4.78</v>
      </c>
      <c r="U259" s="11">
        <f t="shared" ref="U259:U322" si="547">T259-S259</f>
        <v>2.5500000000000003</v>
      </c>
      <c r="V259" s="95">
        <f>$U259*V$627/G$1*G259</f>
        <v>0.82542223974983531</v>
      </c>
      <c r="W259" s="95">
        <f t="shared" ref="W259" si="548">$U259*W$627/H$1*H259</f>
        <v>0.74326255304381528</v>
      </c>
      <c r="X259" s="95">
        <f t="shared" ref="X259" si="549">$U259*X$627/I$1*I259</f>
        <v>0.58845732284196361</v>
      </c>
      <c r="Y259" s="95">
        <f t="shared" ref="Y259" si="550">$U259*Y$627/J$1*J259</f>
        <v>0.39285788436438629</v>
      </c>
      <c r="Z259" s="12">
        <f t="shared" ref="Z259:Z322" si="551">Z$627/$N$627*N259</f>
        <v>0.27817903750299977</v>
      </c>
      <c r="AA259" s="12">
        <f t="shared" ref="AA259:AA322" si="552">AA$627/$O$627*O259</f>
        <v>0.23321332450404142</v>
      </c>
      <c r="AB259" s="12">
        <f t="shared" ref="AB259:AB322" si="553">AB$627/$P$627*P259</f>
        <v>9.6931098002735638E-2</v>
      </c>
      <c r="AC259" s="12"/>
      <c r="AD259" s="12">
        <f t="shared" si="429"/>
        <v>1.1036012772528352</v>
      </c>
      <c r="AE259" s="12">
        <f t="shared" si="430"/>
        <v>0.9764758775478567</v>
      </c>
      <c r="AF259" s="12">
        <f t="shared" si="431"/>
        <v>0.6853884208446992</v>
      </c>
      <c r="AG259" s="12">
        <f t="shared" si="432"/>
        <v>0.39285788436438629</v>
      </c>
      <c r="AH259" s="30">
        <f t="shared" si="433"/>
        <v>3000.4932246205535</v>
      </c>
      <c r="AI259" s="30">
        <f t="shared" si="434"/>
        <v>2654.8621453946639</v>
      </c>
      <c r="AJ259" s="30">
        <f t="shared" si="435"/>
        <v>1863.4477463609851</v>
      </c>
      <c r="AK259" s="30">
        <f t="shared" si="436"/>
        <v>1068.1098731675809</v>
      </c>
      <c r="AL259"/>
      <c r="AM259" s="30">
        <f t="shared" si="437"/>
        <v>8586.9129895437836</v>
      </c>
      <c r="AN259" s="12">
        <f t="shared" si="438"/>
        <v>0.60832346000977688</v>
      </c>
      <c r="AO259">
        <f t="shared" si="439"/>
        <v>3531.2</v>
      </c>
      <c r="AP259"/>
      <c r="AQ259"/>
      <c r="AR259"/>
      <c r="AS259"/>
      <c r="AT259"/>
      <c r="AU259"/>
      <c r="AV259"/>
      <c r="AW259"/>
      <c r="AX259" s="164" t="s">
        <v>399</v>
      </c>
      <c r="AY259" s="108">
        <v>3531.2</v>
      </c>
      <c r="AZ259"/>
      <c r="BA259"/>
      <c r="BB259"/>
      <c r="BC259"/>
      <c r="BD259"/>
      <c r="BE259"/>
    </row>
    <row r="260" spans="1:57" x14ac:dyDescent="0.3">
      <c r="A260" s="37" t="s">
        <v>400</v>
      </c>
      <c r="B260" s="37" t="s">
        <v>898</v>
      </c>
      <c r="C260" s="2"/>
      <c r="D260" s="2"/>
      <c r="E260" s="1">
        <f>VLOOKUP(B260,Площадь!A:B,2,0)</f>
        <v>23.8</v>
      </c>
      <c r="F260">
        <f t="shared" si="542"/>
        <v>120</v>
      </c>
      <c r="G260" s="1">
        <v>31</v>
      </c>
      <c r="H260" s="1">
        <v>28</v>
      </c>
      <c r="I260" s="1">
        <v>31</v>
      </c>
      <c r="J260" s="1">
        <v>30</v>
      </c>
      <c r="L260" s="112"/>
      <c r="N260" s="16">
        <f t="shared" si="543"/>
        <v>23.8</v>
      </c>
      <c r="O260" s="16">
        <f t="shared" si="544"/>
        <v>23.8</v>
      </c>
      <c r="P260" s="16">
        <f t="shared" si="545"/>
        <v>23.8</v>
      </c>
      <c r="Q260" s="16">
        <f t="shared" si="546"/>
        <v>23.8</v>
      </c>
      <c r="R260" s="120"/>
      <c r="S260" s="159">
        <f>VLOOKUP(B260,Объем!A:D,4,0)</f>
        <v>9.2035664726297881</v>
      </c>
      <c r="T260" s="159" t="str">
        <f>VLOOKUP(B260,Объем!A:E,5,0)</f>
        <v>не работает</v>
      </c>
      <c r="U260" s="11" t="e">
        <f t="shared" si="547"/>
        <v>#VALUE!</v>
      </c>
      <c r="V260" s="95">
        <f>$V$631*$E260*G260</f>
        <v>0.23890248583625348</v>
      </c>
      <c r="W260" s="95">
        <f t="shared" ref="W260" si="554">$V$631*$E260*H260</f>
        <v>0.21578289043274509</v>
      </c>
      <c r="X260" s="95">
        <f t="shared" ref="X260" si="555">$V$631*$E260*I260</f>
        <v>0.23890248583625348</v>
      </c>
      <c r="Y260" s="95">
        <f t="shared" ref="Y260" si="556">$V$631*$E260*J260</f>
        <v>0.23119595403508403</v>
      </c>
      <c r="Z260" s="12">
        <f t="shared" si="551"/>
        <v>0.17422792348872093</v>
      </c>
      <c r="AA260" s="12">
        <f t="shared" si="552"/>
        <v>0.14606518745253122</v>
      </c>
      <c r="AB260" s="12">
        <f t="shared" si="553"/>
        <v>6.0709477170134432E-2</v>
      </c>
      <c r="AD260" s="12">
        <f t="shared" ref="AD260:AD323" si="557">Z260+V260</f>
        <v>0.41313040932497441</v>
      </c>
      <c r="AE260" s="12">
        <f t="shared" ref="AE260:AE323" si="558">AA260+W260</f>
        <v>0.36184807788527629</v>
      </c>
      <c r="AF260" s="12">
        <f t="shared" ref="AF260:AF323" si="559">AB260+X260</f>
        <v>0.29961196300638793</v>
      </c>
      <c r="AG260" s="12">
        <f t="shared" ref="AG260:AG323" si="560">AC260+Y260</f>
        <v>0.23119595403508403</v>
      </c>
      <c r="AH260" s="30">
        <f t="shared" ref="AH260:AH323" si="561">AD260*$AJ$1</f>
        <v>1123.227219480927</v>
      </c>
      <c r="AI260" s="30">
        <f t="shared" ref="AI260:AI323" si="562">AE260*$AJ$1</f>
        <v>983.79979111604689</v>
      </c>
      <c r="AJ260" s="30">
        <f t="shared" ref="AJ260:AJ323" si="563">AF260*$AJ$1</f>
        <v>814.59099726102772</v>
      </c>
      <c r="AK260" s="30">
        <f t="shared" ref="AK260:AK323" si="564">AG260*$AJ$1</f>
        <v>628.58018374966719</v>
      </c>
      <c r="AM260" s="30">
        <f t="shared" ref="AM260:AM323" si="565">SUM(AH260:AK260)</f>
        <v>3550.1981916076693</v>
      </c>
      <c r="AN260" s="12">
        <f t="shared" ref="AN260:AN323" si="566">Z260+AA260+AB260+AC260</f>
        <v>0.38100258811138654</v>
      </c>
      <c r="AO260">
        <f t="shared" ref="AO260:AO323" si="567">VLOOKUP(A260,AX:AY,2,0)</f>
        <v>2477.4</v>
      </c>
      <c r="AX260" s="164" t="s">
        <v>400</v>
      </c>
      <c r="AY260" s="108">
        <v>2477.4</v>
      </c>
    </row>
    <row r="261" spans="1:57" x14ac:dyDescent="0.3">
      <c r="A261" s="37" t="s">
        <v>401</v>
      </c>
      <c r="B261" s="37" t="s">
        <v>899</v>
      </c>
      <c r="C261" s="2"/>
      <c r="D261" s="2"/>
      <c r="E261" s="1">
        <f>VLOOKUP(B261,Площадь!A:B,2,0)</f>
        <v>40.9</v>
      </c>
      <c r="F261">
        <f t="shared" si="542"/>
        <v>120</v>
      </c>
      <c r="G261" s="1">
        <v>31</v>
      </c>
      <c r="H261" s="1">
        <v>28</v>
      </c>
      <c r="I261" s="1">
        <v>31</v>
      </c>
      <c r="J261" s="1">
        <v>30</v>
      </c>
      <c r="L261" s="112"/>
      <c r="N261" s="16">
        <f t="shared" si="543"/>
        <v>40.9</v>
      </c>
      <c r="O261" s="16">
        <f t="shared" si="544"/>
        <v>40.9</v>
      </c>
      <c r="P261" s="16">
        <f t="shared" si="545"/>
        <v>40.9</v>
      </c>
      <c r="Q261" s="16">
        <f t="shared" si="546"/>
        <v>40.9</v>
      </c>
      <c r="R261" s="120"/>
      <c r="S261" s="159" t="str">
        <f>VLOOKUP(B261,Объем!A:D,4,0)</f>
        <v>4,473</v>
      </c>
      <c r="T261" s="159">
        <f>VLOOKUP(B261,Объем!A:E,5,0)</f>
        <v>6.3330000000000002</v>
      </c>
      <c r="U261" s="11">
        <f t="shared" si="547"/>
        <v>1.8600000000000003</v>
      </c>
      <c r="V261" s="95">
        <f>$U261*V$627/G$1*G261</f>
        <v>0.60207269252340934</v>
      </c>
      <c r="W261" s="95">
        <f t="shared" ref="W261" si="568">$U261*W$627/H$1*H261</f>
        <v>0.54214445045548876</v>
      </c>
      <c r="X261" s="95">
        <f t="shared" ref="X261" si="569">$U261*X$627/I$1*I261</f>
        <v>0.42922769430825586</v>
      </c>
      <c r="Y261" s="95">
        <f t="shared" ref="Y261" si="570">$U261*Y$627/J$1*J261</f>
        <v>0.28655516271284648</v>
      </c>
      <c r="Z261" s="12">
        <f t="shared" si="551"/>
        <v>0.29940849036507083</v>
      </c>
      <c r="AA261" s="12">
        <f t="shared" si="552"/>
        <v>0.25101118347934986</v>
      </c>
      <c r="AB261" s="12">
        <f t="shared" si="553"/>
        <v>0.10432847127136546</v>
      </c>
      <c r="AD261" s="12">
        <f t="shared" si="557"/>
        <v>0.90148118288848011</v>
      </c>
      <c r="AE261" s="12">
        <f t="shared" si="558"/>
        <v>0.79315563393483868</v>
      </c>
      <c r="AF261" s="12">
        <f t="shared" si="559"/>
        <v>0.53355616557962127</v>
      </c>
      <c r="AG261" s="12">
        <f t="shared" si="560"/>
        <v>0.28655516271284648</v>
      </c>
      <c r="AH261" s="30">
        <f t="shared" si="561"/>
        <v>2450.9650696608578</v>
      </c>
      <c r="AI261" s="30">
        <f t="shared" si="562"/>
        <v>2156.4474006547184</v>
      </c>
      <c r="AJ261" s="30">
        <f t="shared" si="563"/>
        <v>1450.6431741011859</v>
      </c>
      <c r="AK261" s="30">
        <f t="shared" si="564"/>
        <v>779.0919074869413</v>
      </c>
      <c r="AM261" s="30">
        <f t="shared" si="565"/>
        <v>6837.1475519037031</v>
      </c>
      <c r="AN261" s="12">
        <f t="shared" si="566"/>
        <v>0.65474814511578616</v>
      </c>
      <c r="AO261">
        <f t="shared" si="567"/>
        <v>4520.84</v>
      </c>
      <c r="AX261" s="164" t="s">
        <v>401</v>
      </c>
      <c r="AY261" s="108">
        <v>4520.84</v>
      </c>
    </row>
    <row r="262" spans="1:57" x14ac:dyDescent="0.3">
      <c r="A262" s="37" t="s">
        <v>402</v>
      </c>
      <c r="B262" s="37" t="s">
        <v>900</v>
      </c>
      <c r="C262" s="2"/>
      <c r="D262" s="2"/>
      <c r="E262" s="1">
        <f>VLOOKUP(B262,Площадь!A:B,2,0)</f>
        <v>69.7</v>
      </c>
      <c r="F262">
        <f t="shared" si="542"/>
        <v>120</v>
      </c>
      <c r="G262" s="1">
        <v>31</v>
      </c>
      <c r="H262" s="1">
        <v>28</v>
      </c>
      <c r="I262" s="1">
        <v>31</v>
      </c>
      <c r="J262" s="1">
        <v>30</v>
      </c>
      <c r="L262" s="112"/>
      <c r="N262" s="16">
        <f t="shared" si="543"/>
        <v>69.7</v>
      </c>
      <c r="O262" s="16">
        <f t="shared" si="544"/>
        <v>69.7</v>
      </c>
      <c r="P262" s="16">
        <f t="shared" si="545"/>
        <v>69.7</v>
      </c>
      <c r="Q262" s="16">
        <f t="shared" si="546"/>
        <v>69.7</v>
      </c>
      <c r="R262" s="120"/>
      <c r="S262" s="159" t="str">
        <f>VLOOKUP(B262,Объем!A:D,4,0)</f>
        <v>нет</v>
      </c>
      <c r="T262" s="159" t="str">
        <f>VLOOKUP(B262,Объем!A:E,5,0)</f>
        <v>не работает</v>
      </c>
      <c r="U262" s="11" t="e">
        <f t="shared" si="547"/>
        <v>#VALUE!</v>
      </c>
      <c r="V262" s="95">
        <f>$V$631*$E262*G262</f>
        <v>0.6996429942347423</v>
      </c>
      <c r="W262" s="95">
        <f t="shared" ref="W262" si="571">$V$631*$E262*H262</f>
        <v>0.6319356076958963</v>
      </c>
      <c r="X262" s="95">
        <f t="shared" ref="X262" si="572">$V$631*$E262*I262</f>
        <v>0.6996429942347423</v>
      </c>
      <c r="Y262" s="95">
        <f t="shared" ref="Y262" si="573">$V$631*$E262*J262</f>
        <v>0.67707386538846026</v>
      </c>
      <c r="Z262" s="12">
        <f t="shared" si="551"/>
        <v>0.510238918788397</v>
      </c>
      <c r="AA262" s="12">
        <f t="shared" si="552"/>
        <v>0.42776233468241287</v>
      </c>
      <c r="AB262" s="12">
        <f t="shared" si="553"/>
        <v>0.17779204028396511</v>
      </c>
      <c r="AD262" s="12">
        <f t="shared" si="557"/>
        <v>1.2098819130231393</v>
      </c>
      <c r="AE262" s="12">
        <f t="shared" si="558"/>
        <v>1.0596979423783091</v>
      </c>
      <c r="AF262" s="12">
        <f t="shared" si="559"/>
        <v>0.87743503451870741</v>
      </c>
      <c r="AG262" s="12">
        <f t="shared" si="560"/>
        <v>0.67707386538846026</v>
      </c>
      <c r="AH262" s="30">
        <f t="shared" si="561"/>
        <v>3289.4511427655716</v>
      </c>
      <c r="AI262" s="30">
        <f t="shared" si="562"/>
        <v>2881.1279596969944</v>
      </c>
      <c r="AJ262" s="30">
        <f t="shared" si="563"/>
        <v>2385.5879205501524</v>
      </c>
      <c r="AK262" s="30">
        <f t="shared" si="564"/>
        <v>1840.8419666954537</v>
      </c>
      <c r="AM262" s="30">
        <f t="shared" si="565"/>
        <v>10397.008989708173</v>
      </c>
      <c r="AN262" s="12">
        <f t="shared" si="566"/>
        <v>1.115793293754775</v>
      </c>
      <c r="AO262">
        <f t="shared" si="567"/>
        <v>7253.8</v>
      </c>
      <c r="AX262" s="164" t="s">
        <v>402</v>
      </c>
      <c r="AY262" s="108">
        <v>7253.8</v>
      </c>
    </row>
    <row r="263" spans="1:57" x14ac:dyDescent="0.3">
      <c r="A263" s="37" t="s">
        <v>403</v>
      </c>
      <c r="B263" s="37" t="s">
        <v>80</v>
      </c>
      <c r="C263" s="2"/>
      <c r="D263" s="2"/>
      <c r="E263" s="1">
        <f>VLOOKUP(B263,Площадь!A:B,2,0)</f>
        <v>33.4</v>
      </c>
      <c r="F263">
        <f t="shared" si="542"/>
        <v>120</v>
      </c>
      <c r="G263" s="1">
        <v>31</v>
      </c>
      <c r="H263" s="1">
        <v>28</v>
      </c>
      <c r="I263" s="1">
        <v>31</v>
      </c>
      <c r="J263" s="1">
        <v>30</v>
      </c>
      <c r="L263" s="112"/>
      <c r="N263" s="16">
        <f t="shared" si="543"/>
        <v>33.4</v>
      </c>
      <c r="O263" s="16">
        <f t="shared" si="544"/>
        <v>33.4</v>
      </c>
      <c r="P263" s="16">
        <f t="shared" si="545"/>
        <v>33.4</v>
      </c>
      <c r="Q263" s="16">
        <f t="shared" si="546"/>
        <v>33.4</v>
      </c>
      <c r="R263" s="120"/>
      <c r="S263" s="159" t="str">
        <f>VLOOKUP(B263,Объем!A:D,4,0)</f>
        <v>11,769</v>
      </c>
      <c r="T263" s="159">
        <f>VLOOKUP(B263,Объем!A:E,5,0)</f>
        <v>13.047000000000001</v>
      </c>
      <c r="U263" s="11">
        <f t="shared" si="547"/>
        <v>1.2780000000000005</v>
      </c>
      <c r="V263" s="95">
        <f>$U263*V$627/G$1*G263</f>
        <v>0.41368220486285873</v>
      </c>
      <c r="W263" s="95">
        <f t="shared" ref="W263" si="574">$U263*W$627/H$1*H263</f>
        <v>0.37250570305490044</v>
      </c>
      <c r="X263" s="95">
        <f t="shared" ref="X263" si="575">$U263*X$627/I$1*I263</f>
        <v>0.29492096415373714</v>
      </c>
      <c r="Y263" s="95">
        <f t="shared" ref="Y263" si="576">$U263*Y$627/J$1*J263</f>
        <v>0.19689112792850424</v>
      </c>
      <c r="Z263" s="12">
        <f t="shared" si="551"/>
        <v>0.24450473296316297</v>
      </c>
      <c r="AA263" s="12">
        <f t="shared" si="552"/>
        <v>0.20498223785355218</v>
      </c>
      <c r="AB263" s="12">
        <f t="shared" si="553"/>
        <v>8.5197333507667644E-2</v>
      </c>
      <c r="AD263" s="12">
        <f t="shared" si="557"/>
        <v>0.65818693782602167</v>
      </c>
      <c r="AE263" s="12">
        <f t="shared" si="558"/>
        <v>0.57748794090845257</v>
      </c>
      <c r="AF263" s="12">
        <f t="shared" si="559"/>
        <v>0.38011829766140481</v>
      </c>
      <c r="AG263" s="12">
        <f t="shared" si="560"/>
        <v>0.19689112792850424</v>
      </c>
      <c r="AH263" s="30">
        <f t="shared" si="561"/>
        <v>1789.4918103001444</v>
      </c>
      <c r="AI263" s="30">
        <f t="shared" si="562"/>
        <v>1570.0857635007192</v>
      </c>
      <c r="AJ263" s="30">
        <f t="shared" si="563"/>
        <v>1033.4732300477806</v>
      </c>
      <c r="AK263" s="30">
        <f t="shared" si="564"/>
        <v>535.31153643457594</v>
      </c>
      <c r="AM263" s="30">
        <f t="shared" si="565"/>
        <v>4928.36234028322</v>
      </c>
      <c r="AN263" s="12">
        <f t="shared" si="566"/>
        <v>0.53468430432438285</v>
      </c>
      <c r="AO263">
        <f t="shared" si="567"/>
        <v>3616.04</v>
      </c>
      <c r="AX263" s="164" t="s">
        <v>403</v>
      </c>
      <c r="AY263" s="108">
        <v>3616.04</v>
      </c>
    </row>
    <row r="264" spans="1:57" x14ac:dyDescent="0.3">
      <c r="A264" s="37" t="s">
        <v>1316</v>
      </c>
      <c r="B264" s="37" t="s">
        <v>901</v>
      </c>
      <c r="C264" s="2"/>
      <c r="D264" s="2"/>
      <c r="E264" s="1">
        <f>VLOOKUP(B264,Площадь!A:B,2,0)</f>
        <v>49.4</v>
      </c>
      <c r="F264">
        <f t="shared" si="542"/>
        <v>59</v>
      </c>
      <c r="G264" s="1">
        <v>31</v>
      </c>
      <c r="H264" s="1">
        <v>28</v>
      </c>
      <c r="I264" s="1"/>
      <c r="J264" s="1"/>
      <c r="L264" s="112"/>
      <c r="N264" s="16">
        <f t="shared" si="543"/>
        <v>49.4</v>
      </c>
      <c r="O264" s="16">
        <f t="shared" si="544"/>
        <v>49.4</v>
      </c>
      <c r="P264" s="16">
        <f t="shared" si="545"/>
        <v>0</v>
      </c>
      <c r="Q264" s="16">
        <f t="shared" si="546"/>
        <v>0</v>
      </c>
      <c r="R264" s="120"/>
      <c r="S264" s="159">
        <f>VLOOKUP(B264,Объем!A:D,4,0)</f>
        <v>23.153342961944062</v>
      </c>
      <c r="T264" s="159" t="str">
        <f>VLOOKUP(B264,Объем!A:E,5,0)</f>
        <v>не работает</v>
      </c>
      <c r="U264" s="11" t="e">
        <f t="shared" si="547"/>
        <v>#VALUE!</v>
      </c>
      <c r="V264" s="95">
        <f t="shared" ref="V264:V265" si="577">$V$631*$E264*G264</f>
        <v>0.49587322690382024</v>
      </c>
      <c r="W264" s="95">
        <f t="shared" ref="W264:W265" si="578">$V$631*$E264*H264</f>
        <v>0.44788549526796667</v>
      </c>
      <c r="X264" s="95">
        <f t="shared" ref="X264:X265" si="579">$V$631*$E264*I264</f>
        <v>0</v>
      </c>
      <c r="Y264" s="95">
        <f t="shared" ref="Y264:Y265" si="580">$V$631*$E264*J264</f>
        <v>0</v>
      </c>
      <c r="Z264" s="12">
        <f t="shared" si="551"/>
        <v>0.36163274875389972</v>
      </c>
      <c r="AA264" s="12">
        <f t="shared" si="552"/>
        <v>0.30317732185525387</v>
      </c>
      <c r="AB264" s="12">
        <f t="shared" si="553"/>
        <v>0</v>
      </c>
      <c r="AD264" s="12">
        <f t="shared" si="557"/>
        <v>0.85750597565771991</v>
      </c>
      <c r="AE264" s="12">
        <f t="shared" si="558"/>
        <v>0.75106281712322054</v>
      </c>
      <c r="AF264" s="12">
        <f t="shared" si="559"/>
        <v>0</v>
      </c>
      <c r="AG264" s="12">
        <f t="shared" si="560"/>
        <v>0</v>
      </c>
      <c r="AH264" s="30">
        <f t="shared" si="561"/>
        <v>2331.404396737722</v>
      </c>
      <c r="AI264" s="30">
        <f t="shared" si="562"/>
        <v>2042.0046084509545</v>
      </c>
      <c r="AJ264" s="30">
        <f t="shared" si="563"/>
        <v>0</v>
      </c>
      <c r="AK264" s="30">
        <f t="shared" si="564"/>
        <v>0</v>
      </c>
      <c r="AM264" s="30">
        <f t="shared" si="565"/>
        <v>4373.409005188676</v>
      </c>
      <c r="AN264" s="12">
        <f t="shared" si="566"/>
        <v>0.66481007060915354</v>
      </c>
      <c r="AO264">
        <f t="shared" si="567"/>
        <v>5047.2299999999996</v>
      </c>
      <c r="AX264" s="164" t="s">
        <v>1316</v>
      </c>
      <c r="AY264" s="108">
        <v>5047.2299999999996</v>
      </c>
    </row>
    <row r="265" spans="1:57" x14ac:dyDescent="0.3">
      <c r="A265" s="37" t="s">
        <v>2011</v>
      </c>
      <c r="B265" s="37" t="s">
        <v>901</v>
      </c>
      <c r="C265" s="2">
        <v>44986</v>
      </c>
      <c r="D265" s="2"/>
      <c r="E265" s="1">
        <f>VLOOKUP(B265,Площадь!A:B,2,0)</f>
        <v>49.4</v>
      </c>
      <c r="F265">
        <f t="shared" si="542"/>
        <v>61</v>
      </c>
      <c r="G265" s="1"/>
      <c r="H265" s="1"/>
      <c r="I265" s="1">
        <v>31</v>
      </c>
      <c r="J265" s="1">
        <v>30</v>
      </c>
      <c r="L265" s="112"/>
      <c r="N265" s="16">
        <f t="shared" si="543"/>
        <v>0</v>
      </c>
      <c r="O265" s="16">
        <f t="shared" si="544"/>
        <v>0</v>
      </c>
      <c r="P265" s="16">
        <f t="shared" si="545"/>
        <v>49.4</v>
      </c>
      <c r="Q265" s="16">
        <f t="shared" si="546"/>
        <v>49.4</v>
      </c>
      <c r="R265" s="120"/>
      <c r="S265" s="159">
        <f>VLOOKUP(B265,Объем!A:D,4,0)</f>
        <v>23.153342961944062</v>
      </c>
      <c r="T265" s="159" t="str">
        <f>VLOOKUP(B265,Объем!A:E,5,0)</f>
        <v>не работает</v>
      </c>
      <c r="U265" s="11" t="e">
        <f t="shared" si="547"/>
        <v>#VALUE!</v>
      </c>
      <c r="V265" s="95">
        <f t="shared" si="577"/>
        <v>0</v>
      </c>
      <c r="W265" s="95">
        <f t="shared" si="578"/>
        <v>0</v>
      </c>
      <c r="X265" s="95">
        <f t="shared" si="579"/>
        <v>0.49587322690382024</v>
      </c>
      <c r="Y265" s="95">
        <f t="shared" si="580"/>
        <v>0.47987731635853575</v>
      </c>
      <c r="Z265" s="12">
        <f t="shared" si="551"/>
        <v>0</v>
      </c>
      <c r="AA265" s="12">
        <f t="shared" si="552"/>
        <v>0</v>
      </c>
      <c r="AB265" s="12">
        <f t="shared" si="553"/>
        <v>0.12601042740355634</v>
      </c>
      <c r="AD265" s="12">
        <f t="shared" si="557"/>
        <v>0</v>
      </c>
      <c r="AE265" s="12">
        <f t="shared" si="558"/>
        <v>0</v>
      </c>
      <c r="AF265" s="12">
        <f t="shared" si="559"/>
        <v>0.62188365430737658</v>
      </c>
      <c r="AG265" s="12">
        <f t="shared" si="560"/>
        <v>0.47987731635853575</v>
      </c>
      <c r="AH265" s="30">
        <f t="shared" si="561"/>
        <v>0</v>
      </c>
      <c r="AI265" s="30">
        <f t="shared" si="562"/>
        <v>0</v>
      </c>
      <c r="AJ265" s="30">
        <f t="shared" si="563"/>
        <v>1690.7897170039817</v>
      </c>
      <c r="AK265" s="30">
        <f t="shared" si="564"/>
        <v>1304.7000452619143</v>
      </c>
      <c r="AM265" s="30">
        <f t="shared" si="565"/>
        <v>2995.4897622658959</v>
      </c>
      <c r="AN265" s="12">
        <f t="shared" si="566"/>
        <v>0.12601042740355634</v>
      </c>
      <c r="AO265">
        <f t="shared" si="567"/>
        <v>1682.41</v>
      </c>
      <c r="AX265" s="164" t="s">
        <v>2011</v>
      </c>
      <c r="AY265" s="108">
        <v>1682.41</v>
      </c>
    </row>
    <row r="266" spans="1:57" x14ac:dyDescent="0.3">
      <c r="A266" s="37" t="s">
        <v>404</v>
      </c>
      <c r="B266" s="37" t="s">
        <v>902</v>
      </c>
      <c r="C266" s="2"/>
      <c r="D266" s="2"/>
      <c r="E266" s="1">
        <f>VLOOKUP(B266,Площадь!A:B,2,0)</f>
        <v>23.9</v>
      </c>
      <c r="F266">
        <f t="shared" si="542"/>
        <v>120</v>
      </c>
      <c r="G266" s="1">
        <v>31</v>
      </c>
      <c r="H266" s="1">
        <v>28</v>
      </c>
      <c r="I266" s="1">
        <v>31</v>
      </c>
      <c r="J266" s="1">
        <v>30</v>
      </c>
      <c r="L266" s="112"/>
      <c r="N266" s="16">
        <f t="shared" si="543"/>
        <v>23.9</v>
      </c>
      <c r="O266" s="16">
        <f t="shared" si="544"/>
        <v>23.9</v>
      </c>
      <c r="P266" s="16">
        <f t="shared" si="545"/>
        <v>23.9</v>
      </c>
      <c r="Q266" s="16">
        <f t="shared" si="546"/>
        <v>23.9</v>
      </c>
      <c r="R266" s="120"/>
      <c r="S266" s="159" t="str">
        <f>VLOOKUP(B266,Объем!A:D,4,0)</f>
        <v>8,106</v>
      </c>
      <c r="T266" s="159">
        <f>VLOOKUP(B266,Объем!A:E,5,0)</f>
        <v>8.6039999999999992</v>
      </c>
      <c r="U266" s="11">
        <f t="shared" si="547"/>
        <v>0.49799999999999933</v>
      </c>
      <c r="V266" s="95">
        <f>$U266*V$627/G$1*G266</f>
        <v>0.16120010799820289</v>
      </c>
      <c r="W266" s="95">
        <f t="shared" ref="W266" si="581">$U266*W$627/H$1*H266</f>
        <v>0.14515480447679194</v>
      </c>
      <c r="X266" s="95">
        <f t="shared" ref="X266" si="582">$U266*X$627/I$1*I266</f>
        <v>0.11492225363737156</v>
      </c>
      <c r="Y266" s="95">
        <f t="shared" ref="Y266" si="583">$U266*Y$627/J$1*J266</f>
        <v>7.6722833887632985E-2</v>
      </c>
      <c r="Z266" s="12">
        <f t="shared" si="551"/>
        <v>0.17495997358741303</v>
      </c>
      <c r="AA266" s="12">
        <f t="shared" si="552"/>
        <v>0.14667890672754183</v>
      </c>
      <c r="AB266" s="12">
        <f t="shared" si="553"/>
        <v>6.0964559006983728E-2</v>
      </c>
      <c r="AD266" s="12">
        <f t="shared" si="557"/>
        <v>0.33616008158561594</v>
      </c>
      <c r="AE266" s="12">
        <f t="shared" si="558"/>
        <v>0.29183371120433377</v>
      </c>
      <c r="AF266" s="12">
        <f t="shared" si="559"/>
        <v>0.17588681264435529</v>
      </c>
      <c r="AG266" s="12">
        <f t="shared" si="560"/>
        <v>7.6722833887632985E-2</v>
      </c>
      <c r="AH266" s="30">
        <f t="shared" si="561"/>
        <v>913.95875301660442</v>
      </c>
      <c r="AI266" s="30">
        <f t="shared" si="562"/>
        <v>793.44333069656682</v>
      </c>
      <c r="AJ266" s="30">
        <f t="shared" si="563"/>
        <v>478.20458395372611</v>
      </c>
      <c r="AK266" s="30">
        <f t="shared" si="564"/>
        <v>208.59557523037432</v>
      </c>
      <c r="AM266" s="30">
        <f t="shared" si="565"/>
        <v>2394.2022428972714</v>
      </c>
      <c r="AN266" s="12">
        <f t="shared" si="566"/>
        <v>0.38260343932193858</v>
      </c>
      <c r="AO266">
        <f t="shared" si="567"/>
        <v>1506.24</v>
      </c>
      <c r="AX266" s="164" t="s">
        <v>404</v>
      </c>
      <c r="AY266" s="108">
        <v>1506.24</v>
      </c>
    </row>
    <row r="267" spans="1:57" x14ac:dyDescent="0.3">
      <c r="A267" s="37" t="s">
        <v>405</v>
      </c>
      <c r="B267" s="37" t="s">
        <v>903</v>
      </c>
      <c r="C267" s="2"/>
      <c r="D267" s="2"/>
      <c r="E267" s="1">
        <f>VLOOKUP(B267,Площадь!A:B,2,0)</f>
        <v>24.2</v>
      </c>
      <c r="F267">
        <f t="shared" si="542"/>
        <v>120</v>
      </c>
      <c r="G267" s="1">
        <v>31</v>
      </c>
      <c r="H267" s="1">
        <v>28</v>
      </c>
      <c r="I267" s="1">
        <v>31</v>
      </c>
      <c r="J267" s="1">
        <v>30</v>
      </c>
      <c r="L267" s="112"/>
      <c r="N267" s="16">
        <f t="shared" si="543"/>
        <v>24.2</v>
      </c>
      <c r="O267" s="16">
        <f t="shared" si="544"/>
        <v>24.2</v>
      </c>
      <c r="P267" s="16">
        <f t="shared" si="545"/>
        <v>24.2</v>
      </c>
      <c r="Q267" s="16">
        <f t="shared" si="546"/>
        <v>24.2</v>
      </c>
      <c r="R267" s="120"/>
      <c r="S267" s="159" t="str">
        <f>VLOOKUP(B267,Объем!A:D,4,0)</f>
        <v>нет</v>
      </c>
      <c r="T267" s="159" t="str">
        <f>VLOOKUP(B267,Объем!A:E,5,0)</f>
        <v>не работает</v>
      </c>
      <c r="U267" s="11" t="e">
        <f t="shared" si="547"/>
        <v>#VALUE!</v>
      </c>
      <c r="V267" s="95">
        <f t="shared" ref="V267:V268" si="584">$V$631*$E267*G267</f>
        <v>0.24291765366543419</v>
      </c>
      <c r="W267" s="95">
        <f t="shared" ref="W267:W268" si="585">$V$631*$E267*H267</f>
        <v>0.2194094936332954</v>
      </c>
      <c r="X267" s="95">
        <f t="shared" ref="X267:X268" si="586">$V$631*$E267*I267</f>
        <v>0.24291765366543419</v>
      </c>
      <c r="Y267" s="95">
        <f t="shared" ref="Y267:Y268" si="587">$V$631*$E267*J267</f>
        <v>0.23508160032138795</v>
      </c>
      <c r="Z267" s="12">
        <f t="shared" si="551"/>
        <v>0.17715612388348934</v>
      </c>
      <c r="AA267" s="12">
        <f t="shared" si="552"/>
        <v>0.14852006455257374</v>
      </c>
      <c r="AB267" s="12">
        <f t="shared" si="553"/>
        <v>6.1729804517531642E-2</v>
      </c>
      <c r="AD267" s="12">
        <f t="shared" si="557"/>
        <v>0.4200737775489235</v>
      </c>
      <c r="AE267" s="12">
        <f t="shared" si="558"/>
        <v>0.36792955818586914</v>
      </c>
      <c r="AF267" s="12">
        <f t="shared" si="559"/>
        <v>0.30464745818296585</v>
      </c>
      <c r="AG267" s="12">
        <f t="shared" si="560"/>
        <v>0.23508160032138795</v>
      </c>
      <c r="AH267" s="30">
        <f t="shared" si="561"/>
        <v>1142.1049878755643</v>
      </c>
      <c r="AI267" s="30">
        <f t="shared" si="562"/>
        <v>1000.3342413869048</v>
      </c>
      <c r="AJ267" s="30">
        <f t="shared" si="563"/>
        <v>828.28160225701129</v>
      </c>
      <c r="AK267" s="30">
        <f t="shared" si="564"/>
        <v>639.14455658579607</v>
      </c>
      <c r="AM267" s="30">
        <f t="shared" si="565"/>
        <v>3609.8653881052765</v>
      </c>
      <c r="AN267" s="12">
        <f t="shared" si="566"/>
        <v>0.38740599295359468</v>
      </c>
      <c r="AO267">
        <f t="shared" si="567"/>
        <v>2518.7199999999998</v>
      </c>
      <c r="AX267" s="164" t="s">
        <v>405</v>
      </c>
      <c r="AY267" s="108">
        <v>2518.7199999999998</v>
      </c>
    </row>
    <row r="268" spans="1:57" x14ac:dyDescent="0.3">
      <c r="A268" s="37" t="s">
        <v>406</v>
      </c>
      <c r="B268" s="37" t="s">
        <v>904</v>
      </c>
      <c r="C268" s="2"/>
      <c r="D268" s="2"/>
      <c r="E268" s="1">
        <f>VLOOKUP(B268,Площадь!A:B,2,0)</f>
        <v>24.2</v>
      </c>
      <c r="F268">
        <f t="shared" si="542"/>
        <v>120</v>
      </c>
      <c r="G268" s="1">
        <v>31</v>
      </c>
      <c r="H268" s="1">
        <v>28</v>
      </c>
      <c r="I268" s="1">
        <v>31</v>
      </c>
      <c r="J268" s="1">
        <v>30</v>
      </c>
      <c r="L268" s="112"/>
      <c r="N268" s="16">
        <f t="shared" si="543"/>
        <v>24.2</v>
      </c>
      <c r="O268" s="16">
        <f t="shared" si="544"/>
        <v>24.2</v>
      </c>
      <c r="P268" s="16">
        <f t="shared" si="545"/>
        <v>24.2</v>
      </c>
      <c r="Q268" s="16">
        <f t="shared" si="546"/>
        <v>24.2</v>
      </c>
      <c r="R268" s="120"/>
      <c r="S268" s="159">
        <f>VLOOKUP(B268,Объем!A:D,4,0)</f>
        <v>9.1705566736649065</v>
      </c>
      <c r="T268" s="159" t="str">
        <f>VLOOKUP(B268,Объем!A:E,5,0)</f>
        <v>не работает</v>
      </c>
      <c r="U268" s="11" t="e">
        <f t="shared" si="547"/>
        <v>#VALUE!</v>
      </c>
      <c r="V268" s="95">
        <f t="shared" si="584"/>
        <v>0.24291765366543419</v>
      </c>
      <c r="W268" s="95">
        <f t="shared" si="585"/>
        <v>0.2194094936332954</v>
      </c>
      <c r="X268" s="95">
        <f t="shared" si="586"/>
        <v>0.24291765366543419</v>
      </c>
      <c r="Y268" s="95">
        <f t="shared" si="587"/>
        <v>0.23508160032138795</v>
      </c>
      <c r="Z268" s="12">
        <f t="shared" si="551"/>
        <v>0.17715612388348934</v>
      </c>
      <c r="AA268" s="12">
        <f t="shared" si="552"/>
        <v>0.14852006455257374</v>
      </c>
      <c r="AB268" s="12">
        <f t="shared" si="553"/>
        <v>6.1729804517531642E-2</v>
      </c>
      <c r="AD268" s="12">
        <f t="shared" si="557"/>
        <v>0.4200737775489235</v>
      </c>
      <c r="AE268" s="12">
        <f t="shared" si="558"/>
        <v>0.36792955818586914</v>
      </c>
      <c r="AF268" s="12">
        <f t="shared" si="559"/>
        <v>0.30464745818296585</v>
      </c>
      <c r="AG268" s="12">
        <f t="shared" si="560"/>
        <v>0.23508160032138795</v>
      </c>
      <c r="AH268" s="30">
        <f t="shared" si="561"/>
        <v>1142.1049878755643</v>
      </c>
      <c r="AI268" s="30">
        <f t="shared" si="562"/>
        <v>1000.3342413869048</v>
      </c>
      <c r="AJ268" s="30">
        <f t="shared" si="563"/>
        <v>828.28160225701129</v>
      </c>
      <c r="AK268" s="30">
        <f t="shared" si="564"/>
        <v>639.14455658579607</v>
      </c>
      <c r="AM268" s="30">
        <f t="shared" si="565"/>
        <v>3609.8653881052765</v>
      </c>
      <c r="AN268" s="12">
        <f t="shared" si="566"/>
        <v>0.38740599295359468</v>
      </c>
      <c r="AO268">
        <f t="shared" si="567"/>
        <v>2274.04</v>
      </c>
      <c r="AX268" s="164" t="s">
        <v>406</v>
      </c>
      <c r="AY268" s="108">
        <v>2274.04</v>
      </c>
    </row>
    <row r="269" spans="1:57" x14ac:dyDescent="0.3">
      <c r="A269" s="37" t="s">
        <v>407</v>
      </c>
      <c r="B269" s="37" t="s">
        <v>905</v>
      </c>
      <c r="C269" s="2"/>
      <c r="D269" s="2"/>
      <c r="E269" s="1">
        <f>VLOOKUP(B269,Площадь!A:B,2,0)</f>
        <v>38</v>
      </c>
      <c r="F269">
        <f t="shared" si="542"/>
        <v>120</v>
      </c>
      <c r="G269" s="1">
        <v>31</v>
      </c>
      <c r="H269" s="1">
        <v>28</v>
      </c>
      <c r="I269" s="1">
        <v>31</v>
      </c>
      <c r="J269" s="1">
        <v>30</v>
      </c>
      <c r="L269" s="112"/>
      <c r="N269" s="16">
        <f t="shared" si="543"/>
        <v>38</v>
      </c>
      <c r="O269" s="16">
        <f t="shared" si="544"/>
        <v>38</v>
      </c>
      <c r="P269" s="16">
        <f t="shared" si="545"/>
        <v>38</v>
      </c>
      <c r="Q269" s="16">
        <f t="shared" si="546"/>
        <v>38</v>
      </c>
      <c r="R269" s="120"/>
      <c r="S269" s="159" t="str">
        <f>VLOOKUP(B269,Объем!A:D,4,0)</f>
        <v>17,28</v>
      </c>
      <c r="T269" s="159">
        <f>VLOOKUP(B269,Объем!A:E,5,0)</f>
        <v>17.28</v>
      </c>
      <c r="U269" s="11">
        <f t="shared" si="547"/>
        <v>0</v>
      </c>
      <c r="V269" s="95">
        <f>$U269*V$627/G$1*G269</f>
        <v>0</v>
      </c>
      <c r="W269" s="95">
        <f t="shared" ref="W269" si="588">$U269*W$627/H$1*H269</f>
        <v>0</v>
      </c>
      <c r="X269" s="95">
        <f t="shared" ref="X269" si="589">$U269*X$627/I$1*I269</f>
        <v>0</v>
      </c>
      <c r="Y269" s="95">
        <f t="shared" ref="Y269" si="590">$U269*Y$627/J$1*J269</f>
        <v>0</v>
      </c>
      <c r="Z269" s="12">
        <f t="shared" si="551"/>
        <v>0.27817903750299977</v>
      </c>
      <c r="AA269" s="12">
        <f t="shared" si="552"/>
        <v>0.23321332450404142</v>
      </c>
      <c r="AB269" s="12">
        <f t="shared" si="553"/>
        <v>9.6931098002735638E-2</v>
      </c>
      <c r="AD269" s="12">
        <f t="shared" si="557"/>
        <v>0.27817903750299977</v>
      </c>
      <c r="AE269" s="12">
        <f t="shared" si="558"/>
        <v>0.23321332450404142</v>
      </c>
      <c r="AF269" s="12">
        <f t="shared" si="559"/>
        <v>9.6931098002735638E-2</v>
      </c>
      <c r="AG269" s="12">
        <f t="shared" si="560"/>
        <v>0</v>
      </c>
      <c r="AH269" s="30">
        <f t="shared" si="561"/>
        <v>756.31873074390592</v>
      </c>
      <c r="AI269" s="30">
        <f t="shared" si="562"/>
        <v>634.06505092807788</v>
      </c>
      <c r="AJ269" s="30">
        <f t="shared" si="563"/>
        <v>263.53820787179774</v>
      </c>
      <c r="AK269" s="30">
        <f t="shared" si="564"/>
        <v>0</v>
      </c>
      <c r="AM269" s="30">
        <f t="shared" si="565"/>
        <v>1653.9219895437816</v>
      </c>
      <c r="AN269" s="12">
        <f t="shared" si="566"/>
        <v>0.60832346000977688</v>
      </c>
      <c r="AO269">
        <f t="shared" si="567"/>
        <v>4872.12</v>
      </c>
      <c r="AX269" s="164" t="s">
        <v>407</v>
      </c>
      <c r="AY269" s="108">
        <v>4872.12</v>
      </c>
    </row>
    <row r="270" spans="1:57" x14ac:dyDescent="0.3">
      <c r="A270" s="37" t="s">
        <v>408</v>
      </c>
      <c r="B270" s="37" t="s">
        <v>906</v>
      </c>
      <c r="C270" s="2"/>
      <c r="D270" s="2"/>
      <c r="E270" s="1">
        <f>VLOOKUP(B270,Площадь!A:B,2,0)</f>
        <v>23.8</v>
      </c>
      <c r="F270">
        <f t="shared" si="542"/>
        <v>120</v>
      </c>
      <c r="G270" s="1">
        <v>31</v>
      </c>
      <c r="H270" s="1">
        <v>28</v>
      </c>
      <c r="I270" s="1">
        <v>31</v>
      </c>
      <c r="J270" s="1">
        <v>30</v>
      </c>
      <c r="L270" s="112"/>
      <c r="N270" s="16">
        <f t="shared" si="543"/>
        <v>23.8</v>
      </c>
      <c r="O270" s="16">
        <f t="shared" si="544"/>
        <v>23.8</v>
      </c>
      <c r="P270" s="16">
        <f t="shared" si="545"/>
        <v>23.8</v>
      </c>
      <c r="Q270" s="16">
        <f t="shared" si="546"/>
        <v>23.8</v>
      </c>
      <c r="R270" s="120"/>
      <c r="S270" s="159">
        <f>VLOOKUP(B270,Объем!A:D,4,0)</f>
        <v>9.981464827819206</v>
      </c>
      <c r="T270" s="159" t="str">
        <f>VLOOKUP(B270,Объем!A:E,5,0)</f>
        <v>не работает</v>
      </c>
      <c r="U270" s="11" t="e">
        <f t="shared" si="547"/>
        <v>#VALUE!</v>
      </c>
      <c r="V270" s="95">
        <f t="shared" ref="V270:V274" si="591">$V$631*$E270*G270</f>
        <v>0.23890248583625348</v>
      </c>
      <c r="W270" s="95">
        <f t="shared" ref="W270:W274" si="592">$V$631*$E270*H270</f>
        <v>0.21578289043274509</v>
      </c>
      <c r="X270" s="95">
        <f t="shared" ref="X270:X274" si="593">$V$631*$E270*I270</f>
        <v>0.23890248583625348</v>
      </c>
      <c r="Y270" s="95">
        <f t="shared" ref="Y270:Y274" si="594">$V$631*$E270*J270</f>
        <v>0.23119595403508403</v>
      </c>
      <c r="Z270" s="12">
        <f t="shared" si="551"/>
        <v>0.17422792348872093</v>
      </c>
      <c r="AA270" s="12">
        <f t="shared" si="552"/>
        <v>0.14606518745253122</v>
      </c>
      <c r="AB270" s="12">
        <f t="shared" si="553"/>
        <v>6.0709477170134432E-2</v>
      </c>
      <c r="AD270" s="12">
        <f t="shared" si="557"/>
        <v>0.41313040932497441</v>
      </c>
      <c r="AE270" s="12">
        <f t="shared" si="558"/>
        <v>0.36184807788527629</v>
      </c>
      <c r="AF270" s="12">
        <f t="shared" si="559"/>
        <v>0.29961196300638793</v>
      </c>
      <c r="AG270" s="12">
        <f t="shared" si="560"/>
        <v>0.23119595403508403</v>
      </c>
      <c r="AH270" s="30">
        <f t="shared" si="561"/>
        <v>1123.227219480927</v>
      </c>
      <c r="AI270" s="30">
        <f t="shared" si="562"/>
        <v>983.79979111604689</v>
      </c>
      <c r="AJ270" s="30">
        <f t="shared" si="563"/>
        <v>814.59099726102772</v>
      </c>
      <c r="AK270" s="30">
        <f t="shared" si="564"/>
        <v>628.58018374966719</v>
      </c>
      <c r="AM270" s="30">
        <f t="shared" si="565"/>
        <v>3550.1981916076693</v>
      </c>
      <c r="AN270" s="12">
        <f t="shared" si="566"/>
        <v>0.38100258811138654</v>
      </c>
      <c r="AO270">
        <f t="shared" si="567"/>
        <v>3474.64</v>
      </c>
      <c r="AX270" s="164" t="s">
        <v>408</v>
      </c>
      <c r="AY270" s="108">
        <v>3474.64</v>
      </c>
    </row>
    <row r="271" spans="1:57" x14ac:dyDescent="0.3">
      <c r="A271" s="37" t="s">
        <v>409</v>
      </c>
      <c r="B271" s="37" t="s">
        <v>907</v>
      </c>
      <c r="C271" s="2"/>
      <c r="D271" s="2"/>
      <c r="E271" s="1">
        <f>VLOOKUP(B271,Площадь!A:B,2,0)</f>
        <v>40.9</v>
      </c>
      <c r="F271">
        <f t="shared" si="542"/>
        <v>120</v>
      </c>
      <c r="G271" s="1">
        <v>31</v>
      </c>
      <c r="H271" s="1">
        <v>28</v>
      </c>
      <c r="I271" s="1">
        <v>31</v>
      </c>
      <c r="J271" s="1">
        <v>30</v>
      </c>
      <c r="L271" s="112"/>
      <c r="N271" s="16">
        <f t="shared" si="543"/>
        <v>40.9</v>
      </c>
      <c r="O271" s="16">
        <f t="shared" si="544"/>
        <v>40.9</v>
      </c>
      <c r="P271" s="16">
        <f t="shared" si="545"/>
        <v>40.9</v>
      </c>
      <c r="Q271" s="16">
        <f t="shared" si="546"/>
        <v>40.9</v>
      </c>
      <c r="R271" s="120"/>
      <c r="S271" s="159" t="str">
        <f>VLOOKUP(B271,Объем!A:D,4,0)</f>
        <v>13,604</v>
      </c>
      <c r="T271" s="159" t="str">
        <f>VLOOKUP(B271,Объем!A:E,5,0)</f>
        <v>нет</v>
      </c>
      <c r="U271" s="11" t="e">
        <f t="shared" si="547"/>
        <v>#VALUE!</v>
      </c>
      <c r="V271" s="95">
        <f t="shared" si="591"/>
        <v>0.41055091053372972</v>
      </c>
      <c r="W271" s="95">
        <f t="shared" si="592"/>
        <v>0.37082017725627203</v>
      </c>
      <c r="X271" s="95">
        <f t="shared" si="593"/>
        <v>0.41055091053372972</v>
      </c>
      <c r="Y271" s="95">
        <f t="shared" si="594"/>
        <v>0.39730733277457714</v>
      </c>
      <c r="Z271" s="12">
        <f t="shared" si="551"/>
        <v>0.29940849036507083</v>
      </c>
      <c r="AA271" s="12">
        <f t="shared" si="552"/>
        <v>0.25101118347934986</v>
      </c>
      <c r="AB271" s="12">
        <f t="shared" si="553"/>
        <v>0.10432847127136546</v>
      </c>
      <c r="AD271" s="12">
        <f t="shared" si="557"/>
        <v>0.70995940089880061</v>
      </c>
      <c r="AE271" s="12">
        <f t="shared" si="558"/>
        <v>0.62183136073562184</v>
      </c>
      <c r="AF271" s="12">
        <f t="shared" si="559"/>
        <v>0.51487938180509518</v>
      </c>
      <c r="AG271" s="12">
        <f t="shared" si="560"/>
        <v>0.39730733277457714</v>
      </c>
      <c r="AH271" s="30">
        <f t="shared" si="561"/>
        <v>1930.2518183516772</v>
      </c>
      <c r="AI271" s="30">
        <f t="shared" si="562"/>
        <v>1690.6475401952234</v>
      </c>
      <c r="AJ271" s="30">
        <f t="shared" si="563"/>
        <v>1399.864360839329</v>
      </c>
      <c r="AK271" s="30">
        <f t="shared" si="564"/>
        <v>1080.2071224941758</v>
      </c>
      <c r="AM271" s="30">
        <f t="shared" si="565"/>
        <v>6100.9708418804057</v>
      </c>
      <c r="AN271" s="12">
        <f t="shared" si="566"/>
        <v>0.65474814511578616</v>
      </c>
      <c r="AO271">
        <f t="shared" si="567"/>
        <v>5929.2</v>
      </c>
      <c r="AX271" s="164" t="s">
        <v>409</v>
      </c>
      <c r="AY271" s="108">
        <v>5929.2</v>
      </c>
    </row>
    <row r="272" spans="1:57" x14ac:dyDescent="0.3">
      <c r="A272" s="37" t="s">
        <v>410</v>
      </c>
      <c r="B272" s="37" t="s">
        <v>908</v>
      </c>
      <c r="C272" s="2"/>
      <c r="D272" s="2"/>
      <c r="E272" s="1">
        <f>VLOOKUP(B272,Площадь!A:B,2,0)</f>
        <v>69.7</v>
      </c>
      <c r="F272">
        <f t="shared" si="542"/>
        <v>120</v>
      </c>
      <c r="G272" s="1">
        <v>31</v>
      </c>
      <c r="H272" s="1">
        <v>28</v>
      </c>
      <c r="I272" s="1">
        <v>31</v>
      </c>
      <c r="J272" s="1">
        <v>30</v>
      </c>
      <c r="L272" s="112"/>
      <c r="N272" s="16">
        <f t="shared" si="543"/>
        <v>69.7</v>
      </c>
      <c r="O272" s="16">
        <f t="shared" si="544"/>
        <v>69.7</v>
      </c>
      <c r="P272" s="16">
        <f t="shared" si="545"/>
        <v>69.7</v>
      </c>
      <c r="Q272" s="16">
        <f t="shared" si="546"/>
        <v>69.7</v>
      </c>
      <c r="R272" s="120"/>
      <c r="S272" s="159" t="str">
        <f>VLOOKUP(B272,Объем!A:D,4,0)</f>
        <v>25,373</v>
      </c>
      <c r="T272" s="159" t="str">
        <f>VLOOKUP(B272,Объем!A:E,5,0)</f>
        <v>не работает</v>
      </c>
      <c r="U272" s="11" t="e">
        <f t="shared" si="547"/>
        <v>#VALUE!</v>
      </c>
      <c r="V272" s="95">
        <f t="shared" si="591"/>
        <v>0.6996429942347423</v>
      </c>
      <c r="W272" s="95">
        <f t="shared" si="592"/>
        <v>0.6319356076958963</v>
      </c>
      <c r="X272" s="95">
        <f t="shared" si="593"/>
        <v>0.6996429942347423</v>
      </c>
      <c r="Y272" s="95">
        <f t="shared" si="594"/>
        <v>0.67707386538846026</v>
      </c>
      <c r="Z272" s="12">
        <f t="shared" si="551"/>
        <v>0.510238918788397</v>
      </c>
      <c r="AA272" s="12">
        <f t="shared" si="552"/>
        <v>0.42776233468241287</v>
      </c>
      <c r="AB272" s="12">
        <f t="shared" si="553"/>
        <v>0.17779204028396511</v>
      </c>
      <c r="AD272" s="12">
        <f t="shared" si="557"/>
        <v>1.2098819130231393</v>
      </c>
      <c r="AE272" s="12">
        <f t="shared" si="558"/>
        <v>1.0596979423783091</v>
      </c>
      <c r="AF272" s="12">
        <f t="shared" si="559"/>
        <v>0.87743503451870741</v>
      </c>
      <c r="AG272" s="12">
        <f t="shared" si="560"/>
        <v>0.67707386538846026</v>
      </c>
      <c r="AH272" s="30">
        <f t="shared" si="561"/>
        <v>3289.4511427655716</v>
      </c>
      <c r="AI272" s="30">
        <f t="shared" si="562"/>
        <v>2881.1279596969944</v>
      </c>
      <c r="AJ272" s="30">
        <f t="shared" si="563"/>
        <v>2385.5879205501524</v>
      </c>
      <c r="AK272" s="30">
        <f t="shared" si="564"/>
        <v>1840.8419666954537</v>
      </c>
      <c r="AM272" s="30">
        <f t="shared" si="565"/>
        <v>10397.008989708173</v>
      </c>
      <c r="AN272" s="12">
        <f t="shared" si="566"/>
        <v>1.115793293754775</v>
      </c>
      <c r="AO272">
        <f t="shared" si="567"/>
        <v>6603.48</v>
      </c>
      <c r="AX272" s="164" t="s">
        <v>410</v>
      </c>
      <c r="AY272" s="108">
        <v>6603.48</v>
      </c>
    </row>
    <row r="273" spans="1:51" x14ac:dyDescent="0.3">
      <c r="A273" s="37" t="s">
        <v>411</v>
      </c>
      <c r="B273" s="37" t="s">
        <v>909</v>
      </c>
      <c r="C273" s="2"/>
      <c r="D273" s="2"/>
      <c r="E273" s="1">
        <f>VLOOKUP(B273,Площадь!A:B,2,0)</f>
        <v>49.4</v>
      </c>
      <c r="F273">
        <f t="shared" si="542"/>
        <v>120</v>
      </c>
      <c r="G273" s="1">
        <v>31</v>
      </c>
      <c r="H273" s="1">
        <v>28</v>
      </c>
      <c r="I273" s="1">
        <v>31</v>
      </c>
      <c r="J273" s="1">
        <v>30</v>
      </c>
      <c r="L273" s="112"/>
      <c r="N273" s="16">
        <f t="shared" si="543"/>
        <v>49.4</v>
      </c>
      <c r="O273" s="16">
        <f t="shared" si="544"/>
        <v>49.4</v>
      </c>
      <c r="P273" s="16">
        <f t="shared" si="545"/>
        <v>49.4</v>
      </c>
      <c r="Q273" s="16">
        <f t="shared" si="546"/>
        <v>49.4</v>
      </c>
      <c r="R273" s="120"/>
      <c r="S273" s="159">
        <f>VLOOKUP(B273,Объем!A:D,4,0)</f>
        <v>11.583342961944062</v>
      </c>
      <c r="T273" s="159" t="str">
        <f>VLOOKUP(B273,Объем!A:E,5,0)</f>
        <v>не работает</v>
      </c>
      <c r="U273" s="11" t="e">
        <f t="shared" si="547"/>
        <v>#VALUE!</v>
      </c>
      <c r="V273" s="95">
        <f t="shared" si="591"/>
        <v>0.49587322690382024</v>
      </c>
      <c r="W273" s="95">
        <f t="shared" si="592"/>
        <v>0.44788549526796667</v>
      </c>
      <c r="X273" s="95">
        <f t="shared" si="593"/>
        <v>0.49587322690382024</v>
      </c>
      <c r="Y273" s="95">
        <f t="shared" si="594"/>
        <v>0.47987731635853575</v>
      </c>
      <c r="Z273" s="12">
        <f t="shared" si="551"/>
        <v>0.36163274875389972</v>
      </c>
      <c r="AA273" s="12">
        <f t="shared" si="552"/>
        <v>0.30317732185525387</v>
      </c>
      <c r="AB273" s="12">
        <f t="shared" si="553"/>
        <v>0.12601042740355634</v>
      </c>
      <c r="AD273" s="12">
        <f t="shared" si="557"/>
        <v>0.85750597565771991</v>
      </c>
      <c r="AE273" s="12">
        <f t="shared" si="558"/>
        <v>0.75106281712322054</v>
      </c>
      <c r="AF273" s="12">
        <f t="shared" si="559"/>
        <v>0.62188365430737658</v>
      </c>
      <c r="AG273" s="12">
        <f t="shared" si="560"/>
        <v>0.47987731635853575</v>
      </c>
      <c r="AH273" s="30">
        <f t="shared" si="561"/>
        <v>2331.404396737722</v>
      </c>
      <c r="AI273" s="30">
        <f t="shared" si="562"/>
        <v>2042.0046084509545</v>
      </c>
      <c r="AJ273" s="30">
        <f t="shared" si="563"/>
        <v>1690.7897170039817</v>
      </c>
      <c r="AK273" s="30">
        <f t="shared" si="564"/>
        <v>1304.7000452619143</v>
      </c>
      <c r="AM273" s="30">
        <f t="shared" si="565"/>
        <v>7368.8987674545715</v>
      </c>
      <c r="AN273" s="12">
        <f t="shared" si="566"/>
        <v>0.79082049801270982</v>
      </c>
      <c r="AO273">
        <f t="shared" si="567"/>
        <v>3299.56</v>
      </c>
      <c r="AX273" s="164" t="s">
        <v>411</v>
      </c>
      <c r="AY273" s="108">
        <v>3299.56</v>
      </c>
    </row>
    <row r="274" spans="1:51" ht="15" thickBot="1" x14ac:dyDescent="0.35">
      <c r="A274" s="37" t="s">
        <v>412</v>
      </c>
      <c r="B274" s="37" t="s">
        <v>910</v>
      </c>
      <c r="C274" s="2"/>
      <c r="D274" s="2"/>
      <c r="E274" s="1">
        <f>VLOOKUP(B274,Площадь!A:B,2,0)</f>
        <v>23.9</v>
      </c>
      <c r="F274">
        <f t="shared" si="542"/>
        <v>120</v>
      </c>
      <c r="G274" s="1">
        <v>31</v>
      </c>
      <c r="H274" s="1">
        <v>28</v>
      </c>
      <c r="I274" s="1">
        <v>31</v>
      </c>
      <c r="J274" s="1">
        <v>30</v>
      </c>
      <c r="L274" s="116"/>
      <c r="N274" s="16">
        <f t="shared" si="543"/>
        <v>23.9</v>
      </c>
      <c r="O274" s="16">
        <f t="shared" si="544"/>
        <v>23.9</v>
      </c>
      <c r="P274" s="16">
        <f t="shared" si="545"/>
        <v>23.9</v>
      </c>
      <c r="Q274" s="16">
        <f t="shared" si="546"/>
        <v>23.9</v>
      </c>
      <c r="R274" s="120"/>
      <c r="S274" s="159">
        <f>VLOOKUP(B274,Объем!A:D,4,0)</f>
        <v>11.56198778928063</v>
      </c>
      <c r="T274" s="159" t="str">
        <f>VLOOKUP(B274,Объем!A:E,5,0)</f>
        <v>не работает</v>
      </c>
      <c r="U274" s="11" t="e">
        <f t="shared" si="547"/>
        <v>#VALUE!</v>
      </c>
      <c r="V274" s="95">
        <f t="shared" si="591"/>
        <v>0.23990627779354864</v>
      </c>
      <c r="W274" s="95">
        <f t="shared" si="592"/>
        <v>0.21668954123288264</v>
      </c>
      <c r="X274" s="95">
        <f t="shared" si="593"/>
        <v>0.23990627779354864</v>
      </c>
      <c r="Y274" s="95">
        <f t="shared" si="594"/>
        <v>0.23216736560665996</v>
      </c>
      <c r="Z274" s="12">
        <f t="shared" si="551"/>
        <v>0.17495997358741303</v>
      </c>
      <c r="AA274" s="12">
        <f t="shared" si="552"/>
        <v>0.14667890672754183</v>
      </c>
      <c r="AB274" s="12">
        <f t="shared" si="553"/>
        <v>6.0964559006983728E-2</v>
      </c>
      <c r="AD274" s="12">
        <f t="shared" si="557"/>
        <v>0.41486625138096167</v>
      </c>
      <c r="AE274" s="12">
        <f t="shared" si="558"/>
        <v>0.36336844796042445</v>
      </c>
      <c r="AF274" s="12">
        <f t="shared" si="559"/>
        <v>0.30087083680053239</v>
      </c>
      <c r="AG274" s="12">
        <f t="shared" si="560"/>
        <v>0.23216736560665996</v>
      </c>
      <c r="AH274" s="30">
        <f t="shared" si="561"/>
        <v>1127.9466615795864</v>
      </c>
      <c r="AI274" s="30">
        <f t="shared" si="562"/>
        <v>987.9334036837613</v>
      </c>
      <c r="AJ274" s="30">
        <f t="shared" si="563"/>
        <v>818.01364851002359</v>
      </c>
      <c r="AK274" s="30">
        <f t="shared" si="564"/>
        <v>631.22127695869926</v>
      </c>
      <c r="AM274" s="30">
        <f t="shared" si="565"/>
        <v>3565.1149907320705</v>
      </c>
      <c r="AN274" s="12">
        <f t="shared" si="566"/>
        <v>0.38260343932193858</v>
      </c>
      <c r="AO274">
        <f t="shared" si="567"/>
        <v>2262.04</v>
      </c>
      <c r="AX274" s="164" t="s">
        <v>412</v>
      </c>
      <c r="AY274" s="108">
        <v>2262.04</v>
      </c>
    </row>
    <row r="275" spans="1:51" x14ac:dyDescent="0.3">
      <c r="A275" s="37" t="s">
        <v>413</v>
      </c>
      <c r="B275" s="37" t="s">
        <v>81</v>
      </c>
      <c r="C275" s="2"/>
      <c r="D275" s="2"/>
      <c r="E275" s="1">
        <f>VLOOKUP(B275,Площадь!A:B,2,0)</f>
        <v>32.799999999999997</v>
      </c>
      <c r="F275">
        <f t="shared" si="542"/>
        <v>120</v>
      </c>
      <c r="G275" s="1">
        <v>31</v>
      </c>
      <c r="H275" s="1">
        <v>28</v>
      </c>
      <c r="I275" s="1">
        <v>31</v>
      </c>
      <c r="J275" s="1">
        <v>30</v>
      </c>
      <c r="L275" s="112"/>
      <c r="N275" s="16">
        <f t="shared" si="543"/>
        <v>32.799999999999997</v>
      </c>
      <c r="O275" s="16">
        <f t="shared" si="544"/>
        <v>32.799999999999997</v>
      </c>
      <c r="P275" s="16">
        <f t="shared" si="545"/>
        <v>32.799999999999997</v>
      </c>
      <c r="Q275" s="16">
        <f t="shared" si="546"/>
        <v>32.799999999999997</v>
      </c>
      <c r="R275" s="122"/>
      <c r="S275" s="159" t="str">
        <f>VLOOKUP(B275,Объем!A:D,4,0)</f>
        <v>8,924</v>
      </c>
      <c r="T275" s="159">
        <f>VLOOKUP(B275,Объем!A:E,5,0)</f>
        <v>9.8659999999999997</v>
      </c>
      <c r="U275" s="11">
        <f t="shared" si="547"/>
        <v>0.94200000000000017</v>
      </c>
      <c r="V275" s="95">
        <f t="shared" ref="V275:V279" si="595">$U275*V$627/G$1*G275</f>
        <v>0.30492068621346857</v>
      </c>
      <c r="W275" s="95">
        <f t="shared" ref="W275:W279" si="596">$U275*W$627/H$1*H275</f>
        <v>0.2745699313597153</v>
      </c>
      <c r="X275" s="95">
        <f t="shared" ref="X275:X279" si="597">$U275*X$627/I$1*I275</f>
        <v>0.21738305808514893</v>
      </c>
      <c r="Y275" s="95">
        <f t="shared" ref="Y275:Y279" si="598">$U275*Y$627/J$1*J275</f>
        <v>0.14512632434166742</v>
      </c>
      <c r="Z275" s="12">
        <f t="shared" si="551"/>
        <v>0.24011243237101032</v>
      </c>
      <c r="AA275" s="12">
        <f t="shared" si="552"/>
        <v>0.20129992220348839</v>
      </c>
      <c r="AB275" s="12">
        <f t="shared" si="553"/>
        <v>8.3666842486571816E-2</v>
      </c>
      <c r="AD275" s="12">
        <f t="shared" si="557"/>
        <v>0.54503311858447889</v>
      </c>
      <c r="AE275" s="12">
        <f t="shared" si="558"/>
        <v>0.47586985356320366</v>
      </c>
      <c r="AF275" s="12">
        <f t="shared" si="559"/>
        <v>0.30104990057172076</v>
      </c>
      <c r="AG275" s="12">
        <f t="shared" si="560"/>
        <v>0.14512632434166742</v>
      </c>
      <c r="AH275" s="30">
        <f t="shared" si="561"/>
        <v>1481.8469434698529</v>
      </c>
      <c r="AI275" s="30">
        <f t="shared" si="562"/>
        <v>1293.8044752647095</v>
      </c>
      <c r="AJ275" s="30">
        <f t="shared" si="563"/>
        <v>818.50049067240593</v>
      </c>
      <c r="AK275" s="30">
        <f t="shared" si="564"/>
        <v>394.57235314661222</v>
      </c>
      <c r="AM275" s="30">
        <f t="shared" si="565"/>
        <v>3988.7242625535805</v>
      </c>
      <c r="AN275" s="12">
        <f t="shared" si="566"/>
        <v>0.52507919706107054</v>
      </c>
      <c r="AO275">
        <f t="shared" si="567"/>
        <v>3101.64</v>
      </c>
      <c r="AX275" s="164" t="s">
        <v>413</v>
      </c>
      <c r="AY275" s="108">
        <v>3101.64</v>
      </c>
    </row>
    <row r="276" spans="1:51" x14ac:dyDescent="0.3">
      <c r="A276" s="37" t="s">
        <v>414</v>
      </c>
      <c r="B276" s="37" t="s">
        <v>911</v>
      </c>
      <c r="C276" s="2"/>
      <c r="D276" s="2"/>
      <c r="E276" s="1">
        <f>VLOOKUP(B276,Площадь!A:B,2,0)</f>
        <v>24.2</v>
      </c>
      <c r="F276">
        <f t="shared" si="542"/>
        <v>120</v>
      </c>
      <c r="G276" s="1">
        <v>31</v>
      </c>
      <c r="H276" s="1">
        <v>28</v>
      </c>
      <c r="I276" s="1">
        <v>31</v>
      </c>
      <c r="J276" s="1">
        <v>30</v>
      </c>
      <c r="L276" s="112"/>
      <c r="N276" s="16">
        <f t="shared" si="543"/>
        <v>24.2</v>
      </c>
      <c r="O276" s="16">
        <f t="shared" si="544"/>
        <v>24.2</v>
      </c>
      <c r="P276" s="16">
        <f t="shared" si="545"/>
        <v>24.2</v>
      </c>
      <c r="Q276" s="16">
        <f t="shared" si="546"/>
        <v>24.2</v>
      </c>
      <c r="R276" s="120"/>
      <c r="S276" s="159" t="str">
        <f>VLOOKUP(B276,Объем!A:D,4,0)</f>
        <v>9,439</v>
      </c>
      <c r="T276" s="159">
        <f>VLOOKUP(B276,Объем!A:E,5,0)</f>
        <v>10.56</v>
      </c>
      <c r="U276" s="11">
        <f t="shared" si="547"/>
        <v>1.1210000000000004</v>
      </c>
      <c r="V276" s="95">
        <f t="shared" si="595"/>
        <v>0.3628620904939473</v>
      </c>
      <c r="W276" s="95">
        <f t="shared" si="596"/>
        <v>0.3267440478282812</v>
      </c>
      <c r="X276" s="95">
        <f t="shared" si="597"/>
        <v>0.25869045447287897</v>
      </c>
      <c r="Y276" s="95">
        <f t="shared" si="598"/>
        <v>0.17270340720489302</v>
      </c>
      <c r="Z276" s="12">
        <f t="shared" si="551"/>
        <v>0.17715612388348934</v>
      </c>
      <c r="AA276" s="12">
        <f t="shared" si="552"/>
        <v>0.14852006455257374</v>
      </c>
      <c r="AB276" s="12">
        <f t="shared" si="553"/>
        <v>6.1729804517531642E-2</v>
      </c>
      <c r="AD276" s="12">
        <f t="shared" si="557"/>
        <v>0.54001821437743658</v>
      </c>
      <c r="AE276" s="12">
        <f t="shared" si="558"/>
        <v>0.47526411238085498</v>
      </c>
      <c r="AF276" s="12">
        <f t="shared" si="559"/>
        <v>0.3204202589904106</v>
      </c>
      <c r="AG276" s="12">
        <f t="shared" si="560"/>
        <v>0.17270340720489302</v>
      </c>
      <c r="AH276" s="30">
        <f t="shared" si="561"/>
        <v>1468.2123216136622</v>
      </c>
      <c r="AI276" s="30">
        <f t="shared" si="562"/>
        <v>1292.1575740233161</v>
      </c>
      <c r="AJ276" s="30">
        <f t="shared" si="563"/>
        <v>871.16500854830815</v>
      </c>
      <c r="AK276" s="30">
        <f t="shared" si="564"/>
        <v>469.54947757680725</v>
      </c>
      <c r="AM276" s="30">
        <f t="shared" si="565"/>
        <v>4101.0843817620935</v>
      </c>
      <c r="AN276" s="12">
        <f t="shared" si="566"/>
        <v>0.38740599295359468</v>
      </c>
      <c r="AO276">
        <f t="shared" si="567"/>
        <v>2026.08</v>
      </c>
      <c r="AX276" s="164" t="s">
        <v>414</v>
      </c>
      <c r="AY276" s="108">
        <v>2026.08</v>
      </c>
    </row>
    <row r="277" spans="1:51" x14ac:dyDescent="0.3">
      <c r="A277" s="37" t="s">
        <v>415</v>
      </c>
      <c r="B277" s="37" t="s">
        <v>912</v>
      </c>
      <c r="C277" s="2"/>
      <c r="D277" s="2"/>
      <c r="E277" s="1">
        <f>VLOOKUP(B277,Площадь!A:B,2,0)</f>
        <v>24.2</v>
      </c>
      <c r="F277">
        <f t="shared" si="542"/>
        <v>120</v>
      </c>
      <c r="G277" s="1">
        <v>31</v>
      </c>
      <c r="H277" s="1">
        <v>28</v>
      </c>
      <c r="I277" s="1">
        <v>31</v>
      </c>
      <c r="J277" s="1">
        <v>30</v>
      </c>
      <c r="L277" s="112"/>
      <c r="N277" s="16">
        <f t="shared" si="543"/>
        <v>24.2</v>
      </c>
      <c r="O277" s="16">
        <f t="shared" si="544"/>
        <v>24.2</v>
      </c>
      <c r="P277" s="16">
        <f t="shared" si="545"/>
        <v>24.2</v>
      </c>
      <c r="Q277" s="16">
        <f t="shared" si="546"/>
        <v>24.2</v>
      </c>
      <c r="R277" s="120"/>
      <c r="S277" s="159" t="str">
        <f>VLOOKUP(B277,Объем!A:D,4,0)</f>
        <v>12,932</v>
      </c>
      <c r="T277" s="159">
        <f>VLOOKUP(B277,Объем!A:E,5,0)</f>
        <v>13.81</v>
      </c>
      <c r="U277" s="11">
        <f t="shared" si="547"/>
        <v>0.87800000000000011</v>
      </c>
      <c r="V277" s="95">
        <f t="shared" si="595"/>
        <v>0.28420420647072758</v>
      </c>
      <c r="W277" s="95">
        <f t="shared" si="596"/>
        <v>0.25591549865587049</v>
      </c>
      <c r="X277" s="95">
        <f t="shared" si="597"/>
        <v>0.20261393311970358</v>
      </c>
      <c r="Y277" s="95">
        <f t="shared" si="598"/>
        <v>0.13526636175369849</v>
      </c>
      <c r="Z277" s="12">
        <f t="shared" si="551"/>
        <v>0.17715612388348934</v>
      </c>
      <c r="AA277" s="12">
        <f t="shared" si="552"/>
        <v>0.14852006455257374</v>
      </c>
      <c r="AB277" s="12">
        <f t="shared" si="553"/>
        <v>6.1729804517531642E-2</v>
      </c>
      <c r="AD277" s="12">
        <f t="shared" si="557"/>
        <v>0.46136033035421692</v>
      </c>
      <c r="AE277" s="12">
        <f t="shared" si="558"/>
        <v>0.4044355632084442</v>
      </c>
      <c r="AF277" s="12">
        <f t="shared" si="559"/>
        <v>0.26434373763723523</v>
      </c>
      <c r="AG277" s="12">
        <f t="shared" si="560"/>
        <v>0.13526636175369849</v>
      </c>
      <c r="AH277" s="30">
        <f t="shared" si="561"/>
        <v>1254.3556933736522</v>
      </c>
      <c r="AI277" s="30">
        <f t="shared" si="562"/>
        <v>1099.5874979623823</v>
      </c>
      <c r="AJ277" s="30">
        <f t="shared" si="563"/>
        <v>718.70304076286789</v>
      </c>
      <c r="AK277" s="30">
        <f t="shared" si="564"/>
        <v>367.76488966319056</v>
      </c>
      <c r="AM277" s="30">
        <f t="shared" si="565"/>
        <v>3440.4111217620925</v>
      </c>
      <c r="AN277" s="12">
        <f t="shared" si="566"/>
        <v>0.38740599295359468</v>
      </c>
      <c r="AO277">
        <f t="shared" si="567"/>
        <v>3720.44</v>
      </c>
      <c r="AX277" s="164" t="s">
        <v>415</v>
      </c>
      <c r="AY277" s="108">
        <v>3720.44</v>
      </c>
    </row>
    <row r="278" spans="1:51" x14ac:dyDescent="0.3">
      <c r="A278" s="37" t="s">
        <v>416</v>
      </c>
      <c r="B278" s="37" t="s">
        <v>913</v>
      </c>
      <c r="C278" s="2"/>
      <c r="D278" s="2"/>
      <c r="E278" s="1">
        <f>VLOOKUP(B278,Площадь!A:B,2,0)</f>
        <v>38</v>
      </c>
      <c r="F278">
        <f t="shared" si="542"/>
        <v>120</v>
      </c>
      <c r="G278" s="1">
        <v>31</v>
      </c>
      <c r="H278" s="1">
        <v>28</v>
      </c>
      <c r="I278" s="1">
        <v>31</v>
      </c>
      <c r="J278" s="1">
        <v>30</v>
      </c>
      <c r="L278" s="112"/>
      <c r="N278" s="16">
        <f t="shared" si="543"/>
        <v>38</v>
      </c>
      <c r="O278" s="16">
        <f t="shared" si="544"/>
        <v>38</v>
      </c>
      <c r="P278" s="16">
        <f t="shared" si="545"/>
        <v>38</v>
      </c>
      <c r="Q278" s="16">
        <f t="shared" si="546"/>
        <v>38</v>
      </c>
      <c r="R278" s="120"/>
      <c r="S278" s="159">
        <f>VLOOKUP(B278,Объем!A:D,4,0)</f>
        <v>5.7789999999999999</v>
      </c>
      <c r="T278" s="159">
        <f>VLOOKUP(B278,Объем!A:E,5,0)</f>
        <v>7.4</v>
      </c>
      <c r="U278" s="11">
        <f t="shared" si="547"/>
        <v>1.6210000000000004</v>
      </c>
      <c r="V278" s="95">
        <f t="shared" si="595"/>
        <v>0.52470958848411109</v>
      </c>
      <c r="W278" s="95">
        <f t="shared" si="596"/>
        <v>0.47248180332706846</v>
      </c>
      <c r="X278" s="95">
        <f t="shared" si="597"/>
        <v>0.37407424326542088</v>
      </c>
      <c r="Y278" s="95">
        <f t="shared" si="598"/>
        <v>0.24973436492340012</v>
      </c>
      <c r="Z278" s="12">
        <f t="shared" si="551"/>
        <v>0.27817903750299977</v>
      </c>
      <c r="AA278" s="12">
        <f t="shared" si="552"/>
        <v>0.23321332450404142</v>
      </c>
      <c r="AB278" s="12">
        <f t="shared" si="553"/>
        <v>9.6931098002735638E-2</v>
      </c>
      <c r="AD278" s="12">
        <f t="shared" si="557"/>
        <v>0.80288862598711086</v>
      </c>
      <c r="AE278" s="12">
        <f t="shared" si="558"/>
        <v>0.70569512783110988</v>
      </c>
      <c r="AF278" s="12">
        <f t="shared" si="559"/>
        <v>0.47100534126815652</v>
      </c>
      <c r="AG278" s="12">
        <f t="shared" si="560"/>
        <v>0.24973436492340012</v>
      </c>
      <c r="AH278" s="30">
        <f t="shared" si="561"/>
        <v>2182.9096541062768</v>
      </c>
      <c r="AI278" s="30">
        <f t="shared" si="562"/>
        <v>1918.6580274497783</v>
      </c>
      <c r="AJ278" s="30">
        <f t="shared" si="563"/>
        <v>1280.5787419466894</v>
      </c>
      <c r="AK278" s="30">
        <f t="shared" si="564"/>
        <v>678.98278604103871</v>
      </c>
      <c r="AM278" s="30">
        <f t="shared" si="565"/>
        <v>6061.129209543783</v>
      </c>
      <c r="AN278" s="12">
        <f t="shared" si="566"/>
        <v>0.60832346000977688</v>
      </c>
      <c r="AO278">
        <f t="shared" si="567"/>
        <v>1513.84</v>
      </c>
      <c r="AX278" s="164" t="s">
        <v>416</v>
      </c>
      <c r="AY278" s="108">
        <v>1513.84</v>
      </c>
    </row>
    <row r="279" spans="1:51" x14ac:dyDescent="0.3">
      <c r="A279" s="37" t="s">
        <v>417</v>
      </c>
      <c r="B279" s="37" t="s">
        <v>914</v>
      </c>
      <c r="C279" s="2"/>
      <c r="D279" s="2"/>
      <c r="E279" s="1">
        <f>VLOOKUP(B279,Площадь!A:B,2,0)</f>
        <v>23.8</v>
      </c>
      <c r="F279">
        <f t="shared" si="542"/>
        <v>120</v>
      </c>
      <c r="G279" s="1">
        <v>31</v>
      </c>
      <c r="H279" s="1">
        <v>28</v>
      </c>
      <c r="I279" s="1">
        <v>31</v>
      </c>
      <c r="J279" s="1">
        <v>30</v>
      </c>
      <c r="L279" s="112"/>
      <c r="N279" s="16">
        <f t="shared" si="543"/>
        <v>23.8</v>
      </c>
      <c r="O279" s="16">
        <f t="shared" si="544"/>
        <v>23.8</v>
      </c>
      <c r="P279" s="16">
        <f t="shared" si="545"/>
        <v>23.8</v>
      </c>
      <c r="Q279" s="16">
        <f t="shared" si="546"/>
        <v>23.8</v>
      </c>
      <c r="R279" s="120"/>
      <c r="S279" s="159" t="str">
        <f>VLOOKUP(B279,Объем!A:D,4,0)</f>
        <v>9,368</v>
      </c>
      <c r="T279" s="159">
        <f>VLOOKUP(B279,Объем!A:E,5,0)</f>
        <v>9.4979999999999993</v>
      </c>
      <c r="U279" s="11">
        <f t="shared" si="547"/>
        <v>0.12999999999999901</v>
      </c>
      <c r="V279" s="95">
        <f t="shared" si="595"/>
        <v>4.2080349477442255E-2</v>
      </c>
      <c r="W279" s="95">
        <f t="shared" si="596"/>
        <v>3.7891816429684401E-2</v>
      </c>
      <c r="X279" s="95">
        <f t="shared" si="597"/>
        <v>2.999978508606066E-2</v>
      </c>
      <c r="Y279" s="95">
        <f t="shared" si="598"/>
        <v>2.0028049006811696E-2</v>
      </c>
      <c r="Z279" s="12">
        <f t="shared" si="551"/>
        <v>0.17422792348872093</v>
      </c>
      <c r="AA279" s="12">
        <f t="shared" si="552"/>
        <v>0.14606518745253122</v>
      </c>
      <c r="AB279" s="12">
        <f t="shared" si="553"/>
        <v>6.0709477170134432E-2</v>
      </c>
      <c r="AD279" s="12">
        <f t="shared" si="557"/>
        <v>0.21630827296616317</v>
      </c>
      <c r="AE279" s="12">
        <f t="shared" si="558"/>
        <v>0.18395700388221561</v>
      </c>
      <c r="AF279" s="12">
        <f t="shared" si="559"/>
        <v>9.0709262256195092E-2</v>
      </c>
      <c r="AG279" s="12">
        <f t="shared" si="560"/>
        <v>2.0028049006811696E-2</v>
      </c>
      <c r="AH279" s="30">
        <f t="shared" si="561"/>
        <v>588.10325870586382</v>
      </c>
      <c r="AI279" s="30">
        <f t="shared" si="562"/>
        <v>500.14598129504549</v>
      </c>
      <c r="AJ279" s="30">
        <f t="shared" si="563"/>
        <v>246.62215640738836</v>
      </c>
      <c r="AK279" s="30">
        <f t="shared" si="564"/>
        <v>54.452660200699782</v>
      </c>
      <c r="AM279" s="30">
        <f t="shared" si="565"/>
        <v>1389.3240566089974</v>
      </c>
      <c r="AN279" s="12">
        <f t="shared" si="566"/>
        <v>0.38100258811138654</v>
      </c>
      <c r="AO279">
        <f t="shared" si="567"/>
        <v>5572.48</v>
      </c>
      <c r="AX279" s="164" t="s">
        <v>417</v>
      </c>
      <c r="AY279" s="108">
        <v>5572.48</v>
      </c>
    </row>
    <row r="280" spans="1:51" x14ac:dyDescent="0.3">
      <c r="A280" s="37" t="s">
        <v>418</v>
      </c>
      <c r="B280" s="37" t="s">
        <v>915</v>
      </c>
      <c r="C280" s="2"/>
      <c r="D280" s="2"/>
      <c r="E280" s="1">
        <f>VLOOKUP(B280,Площадь!A:B,2,0)</f>
        <v>40.9</v>
      </c>
      <c r="F280">
        <f t="shared" si="542"/>
        <v>120</v>
      </c>
      <c r="G280" s="1">
        <v>31</v>
      </c>
      <c r="H280" s="1">
        <v>28</v>
      </c>
      <c r="I280" s="1">
        <v>31</v>
      </c>
      <c r="J280" s="1">
        <v>30</v>
      </c>
      <c r="L280" s="112"/>
      <c r="N280" s="16">
        <f t="shared" si="543"/>
        <v>40.9</v>
      </c>
      <c r="O280" s="16">
        <f t="shared" si="544"/>
        <v>40.9</v>
      </c>
      <c r="P280" s="16">
        <f t="shared" si="545"/>
        <v>40.9</v>
      </c>
      <c r="Q280" s="16">
        <f t="shared" si="546"/>
        <v>40.9</v>
      </c>
      <c r="R280" s="120"/>
      <c r="S280" s="159" t="str">
        <f>VLOOKUP(B280,Объем!A:D,4,0)</f>
        <v>13,012</v>
      </c>
      <c r="T280" s="159" t="str">
        <f>VLOOKUP(B280,Объем!A:E,5,0)</f>
        <v>не работает</v>
      </c>
      <c r="U280" s="11" t="e">
        <f t="shared" si="547"/>
        <v>#VALUE!</v>
      </c>
      <c r="V280" s="95">
        <f t="shared" ref="V280:V281" si="599">$V$631*$E280*G280</f>
        <v>0.41055091053372972</v>
      </c>
      <c r="W280" s="95">
        <f t="shared" ref="W280:W281" si="600">$V$631*$E280*H280</f>
        <v>0.37082017725627203</v>
      </c>
      <c r="X280" s="95">
        <f t="shared" ref="X280:X281" si="601">$V$631*$E280*I280</f>
        <v>0.41055091053372972</v>
      </c>
      <c r="Y280" s="95">
        <f t="shared" ref="Y280:Y281" si="602">$V$631*$E280*J280</f>
        <v>0.39730733277457714</v>
      </c>
      <c r="Z280" s="12">
        <f t="shared" si="551"/>
        <v>0.29940849036507083</v>
      </c>
      <c r="AA280" s="12">
        <f t="shared" si="552"/>
        <v>0.25101118347934986</v>
      </c>
      <c r="AB280" s="12">
        <f t="shared" si="553"/>
        <v>0.10432847127136546</v>
      </c>
      <c r="AD280" s="12">
        <f t="shared" si="557"/>
        <v>0.70995940089880061</v>
      </c>
      <c r="AE280" s="12">
        <f t="shared" si="558"/>
        <v>0.62183136073562184</v>
      </c>
      <c r="AF280" s="12">
        <f t="shared" si="559"/>
        <v>0.51487938180509518</v>
      </c>
      <c r="AG280" s="12">
        <f t="shared" si="560"/>
        <v>0.39730733277457714</v>
      </c>
      <c r="AH280" s="30">
        <f t="shared" si="561"/>
        <v>1930.2518183516772</v>
      </c>
      <c r="AI280" s="30">
        <f t="shared" si="562"/>
        <v>1690.6475401952234</v>
      </c>
      <c r="AJ280" s="30">
        <f t="shared" si="563"/>
        <v>1399.864360839329</v>
      </c>
      <c r="AK280" s="30">
        <f t="shared" si="564"/>
        <v>1080.2071224941758</v>
      </c>
      <c r="AM280" s="30">
        <f t="shared" si="565"/>
        <v>6100.9708418804057</v>
      </c>
      <c r="AN280" s="12">
        <f t="shared" si="566"/>
        <v>0.65474814511578616</v>
      </c>
      <c r="AO280">
        <f t="shared" si="567"/>
        <v>2871.08</v>
      </c>
      <c r="AX280" s="164" t="s">
        <v>418</v>
      </c>
      <c r="AY280" s="108">
        <v>2871.08</v>
      </c>
    </row>
    <row r="281" spans="1:51" x14ac:dyDescent="0.3">
      <c r="A281" s="37" t="s">
        <v>419</v>
      </c>
      <c r="B281" s="37" t="s">
        <v>916</v>
      </c>
      <c r="C281" s="2"/>
      <c r="D281" s="2"/>
      <c r="E281" s="1">
        <f>VLOOKUP(B281,Площадь!A:B,2,0)</f>
        <v>69.7</v>
      </c>
      <c r="F281">
        <f t="shared" si="542"/>
        <v>120</v>
      </c>
      <c r="G281" s="1">
        <v>31</v>
      </c>
      <c r="H281" s="1">
        <v>28</v>
      </c>
      <c r="I281" s="1">
        <v>31</v>
      </c>
      <c r="J281" s="1">
        <v>30</v>
      </c>
      <c r="L281" s="112"/>
      <c r="N281" s="16">
        <f t="shared" si="543"/>
        <v>69.7</v>
      </c>
      <c r="O281" s="16">
        <f t="shared" si="544"/>
        <v>69.7</v>
      </c>
      <c r="P281" s="16">
        <f t="shared" si="545"/>
        <v>69.7</v>
      </c>
      <c r="Q281" s="16">
        <f t="shared" si="546"/>
        <v>69.7</v>
      </c>
      <c r="R281" s="120"/>
      <c r="S281" s="159" t="str">
        <f>VLOOKUP(B281,Объем!A:D,4,0)</f>
        <v>21,973</v>
      </c>
      <c r="T281" s="159" t="str">
        <f>VLOOKUP(B281,Объем!A:E,5,0)</f>
        <v>не работает</v>
      </c>
      <c r="U281" s="11" t="e">
        <f t="shared" si="547"/>
        <v>#VALUE!</v>
      </c>
      <c r="V281" s="95">
        <f t="shared" si="599"/>
        <v>0.6996429942347423</v>
      </c>
      <c r="W281" s="95">
        <f t="shared" si="600"/>
        <v>0.6319356076958963</v>
      </c>
      <c r="X281" s="95">
        <f t="shared" si="601"/>
        <v>0.6996429942347423</v>
      </c>
      <c r="Y281" s="95">
        <f t="shared" si="602"/>
        <v>0.67707386538846026</v>
      </c>
      <c r="Z281" s="12">
        <f t="shared" si="551"/>
        <v>0.510238918788397</v>
      </c>
      <c r="AA281" s="12">
        <f t="shared" si="552"/>
        <v>0.42776233468241287</v>
      </c>
      <c r="AB281" s="12">
        <f t="shared" si="553"/>
        <v>0.17779204028396511</v>
      </c>
      <c r="AD281" s="12">
        <f t="shared" si="557"/>
        <v>1.2098819130231393</v>
      </c>
      <c r="AE281" s="12">
        <f t="shared" si="558"/>
        <v>1.0596979423783091</v>
      </c>
      <c r="AF281" s="12">
        <f t="shared" si="559"/>
        <v>0.87743503451870741</v>
      </c>
      <c r="AG281" s="12">
        <f t="shared" si="560"/>
        <v>0.67707386538846026</v>
      </c>
      <c r="AH281" s="30">
        <f t="shared" si="561"/>
        <v>3289.4511427655716</v>
      </c>
      <c r="AI281" s="30">
        <f t="shared" si="562"/>
        <v>2881.1279596969944</v>
      </c>
      <c r="AJ281" s="30">
        <f t="shared" si="563"/>
        <v>2385.5879205501524</v>
      </c>
      <c r="AK281" s="30">
        <f t="shared" si="564"/>
        <v>1840.8419666954537</v>
      </c>
      <c r="AM281" s="30">
        <f t="shared" si="565"/>
        <v>10397.008989708173</v>
      </c>
      <c r="AN281" s="12">
        <f t="shared" si="566"/>
        <v>1.115793293754775</v>
      </c>
      <c r="AO281">
        <f t="shared" si="567"/>
        <v>5540.96</v>
      </c>
      <c r="AX281" s="164" t="s">
        <v>419</v>
      </c>
      <c r="AY281" s="108">
        <v>5540.96</v>
      </c>
    </row>
    <row r="282" spans="1:51" x14ac:dyDescent="0.3">
      <c r="A282" s="37" t="s">
        <v>420</v>
      </c>
      <c r="B282" s="37" t="s">
        <v>917</v>
      </c>
      <c r="C282" s="2"/>
      <c r="D282" s="2"/>
      <c r="E282" s="1">
        <f>VLOOKUP(B282,Площадь!A:B,2,0)</f>
        <v>49.4</v>
      </c>
      <c r="F282">
        <f t="shared" si="542"/>
        <v>120</v>
      </c>
      <c r="G282" s="1">
        <v>31</v>
      </c>
      <c r="H282" s="1">
        <v>28</v>
      </c>
      <c r="I282" s="1">
        <v>31</v>
      </c>
      <c r="J282" s="1">
        <v>30</v>
      </c>
      <c r="L282" s="112"/>
      <c r="N282" s="16">
        <f t="shared" si="543"/>
        <v>49.4</v>
      </c>
      <c r="O282" s="16">
        <f t="shared" si="544"/>
        <v>49.4</v>
      </c>
      <c r="P282" s="16">
        <f t="shared" si="545"/>
        <v>49.4</v>
      </c>
      <c r="Q282" s="16">
        <f t="shared" si="546"/>
        <v>49.4</v>
      </c>
      <c r="R282" s="120"/>
      <c r="S282" s="159" t="str">
        <f>VLOOKUP(B282,Объем!A:D,4,0)</f>
        <v>11,906</v>
      </c>
      <c r="T282" s="159">
        <f>VLOOKUP(B282,Объем!A:E,5,0)</f>
        <v>15.4</v>
      </c>
      <c r="U282" s="11">
        <f t="shared" si="547"/>
        <v>3.4939999999999998</v>
      </c>
      <c r="V282" s="95">
        <f>$U282*V$627/G$1*G282</f>
        <v>1.1309903159552643</v>
      </c>
      <c r="W282" s="95">
        <f t="shared" ref="W282" si="603">$U282*W$627/H$1*H282</f>
        <v>1.0184154354255255</v>
      </c>
      <c r="X282" s="95">
        <f t="shared" ref="X282" si="604">$U282*X$627/I$1*I282</f>
        <v>0.80630191608228263</v>
      </c>
      <c r="Y282" s="95">
        <f t="shared" ref="Y282" si="605">$U282*Y$627/J$1*J282</f>
        <v>0.53829233253692765</v>
      </c>
      <c r="Z282" s="12">
        <f t="shared" si="551"/>
        <v>0.36163274875389972</v>
      </c>
      <c r="AA282" s="12">
        <f t="shared" si="552"/>
        <v>0.30317732185525387</v>
      </c>
      <c r="AB282" s="12">
        <f t="shared" si="553"/>
        <v>0.12601042740355634</v>
      </c>
      <c r="AD282" s="12">
        <f t="shared" si="557"/>
        <v>1.4926230647091641</v>
      </c>
      <c r="AE282" s="12">
        <f t="shared" si="558"/>
        <v>1.3215927572807793</v>
      </c>
      <c r="AF282" s="12">
        <f t="shared" si="559"/>
        <v>0.93231234348583891</v>
      </c>
      <c r="AG282" s="12">
        <f t="shared" si="560"/>
        <v>0.53829233253692765</v>
      </c>
      <c r="AH282" s="30">
        <f t="shared" si="561"/>
        <v>4058.1734407925696</v>
      </c>
      <c r="AI282" s="30">
        <f t="shared" si="562"/>
        <v>3593.1728203501284</v>
      </c>
      <c r="AJ282" s="30">
        <f t="shared" si="563"/>
        <v>2534.7894457161688</v>
      </c>
      <c r="AK282" s="30">
        <f t="shared" si="564"/>
        <v>1463.5199595480497</v>
      </c>
      <c r="AM282" s="30">
        <f t="shared" si="565"/>
        <v>11649.655666406918</v>
      </c>
      <c r="AN282" s="12">
        <f t="shared" si="566"/>
        <v>0.79082049801270982</v>
      </c>
      <c r="AO282">
        <f t="shared" si="567"/>
        <v>7026.52</v>
      </c>
      <c r="AX282" s="164" t="s">
        <v>420</v>
      </c>
      <c r="AY282" s="108">
        <v>7026.52</v>
      </c>
    </row>
    <row r="283" spans="1:51" x14ac:dyDescent="0.3">
      <c r="A283" s="37" t="s">
        <v>421</v>
      </c>
      <c r="B283" s="37" t="s">
        <v>918</v>
      </c>
      <c r="C283" s="2"/>
      <c r="D283" s="2"/>
      <c r="E283" s="1">
        <f>VLOOKUP(B283,Площадь!A:B,2,0)</f>
        <v>23.9</v>
      </c>
      <c r="F283">
        <f t="shared" si="542"/>
        <v>120</v>
      </c>
      <c r="G283" s="1">
        <v>31</v>
      </c>
      <c r="H283" s="1">
        <v>28</v>
      </c>
      <c r="I283" s="1">
        <v>31</v>
      </c>
      <c r="J283" s="1">
        <v>30</v>
      </c>
      <c r="L283" s="112"/>
      <c r="N283" s="16">
        <f t="shared" si="543"/>
        <v>23.9</v>
      </c>
      <c r="O283" s="16">
        <f t="shared" si="544"/>
        <v>23.9</v>
      </c>
      <c r="P283" s="16">
        <f t="shared" si="545"/>
        <v>23.9</v>
      </c>
      <c r="Q283" s="16">
        <f t="shared" si="546"/>
        <v>23.9</v>
      </c>
      <c r="R283" s="120"/>
      <c r="S283" s="159" t="str">
        <f>VLOOKUP(B283,Объем!A:D,4,0)</f>
        <v>12,756</v>
      </c>
      <c r="T283" s="159" t="str">
        <f>VLOOKUP(B283,Объем!A:E,5,0)</f>
        <v>не работает</v>
      </c>
      <c r="U283" s="11" t="e">
        <f t="shared" si="547"/>
        <v>#VALUE!</v>
      </c>
      <c r="V283" s="95">
        <f>$V$631*$E283*G283</f>
        <v>0.23990627779354864</v>
      </c>
      <c r="W283" s="95">
        <f t="shared" ref="W283" si="606">$V$631*$E283*H283</f>
        <v>0.21668954123288264</v>
      </c>
      <c r="X283" s="95">
        <f t="shared" ref="X283" si="607">$V$631*$E283*I283</f>
        <v>0.23990627779354864</v>
      </c>
      <c r="Y283" s="95">
        <f t="shared" ref="Y283" si="608">$V$631*$E283*J283</f>
        <v>0.23216736560665996</v>
      </c>
      <c r="Z283" s="12">
        <f t="shared" si="551"/>
        <v>0.17495997358741303</v>
      </c>
      <c r="AA283" s="12">
        <f t="shared" si="552"/>
        <v>0.14667890672754183</v>
      </c>
      <c r="AB283" s="12">
        <f t="shared" si="553"/>
        <v>6.0964559006983728E-2</v>
      </c>
      <c r="AD283" s="12">
        <f t="shared" si="557"/>
        <v>0.41486625138096167</v>
      </c>
      <c r="AE283" s="12">
        <f t="shared" si="558"/>
        <v>0.36336844796042445</v>
      </c>
      <c r="AF283" s="12">
        <f t="shared" si="559"/>
        <v>0.30087083680053239</v>
      </c>
      <c r="AG283" s="12">
        <f t="shared" si="560"/>
        <v>0.23216736560665996</v>
      </c>
      <c r="AH283" s="30">
        <f t="shared" si="561"/>
        <v>1127.9466615795864</v>
      </c>
      <c r="AI283" s="30">
        <f t="shared" si="562"/>
        <v>987.9334036837613</v>
      </c>
      <c r="AJ283" s="30">
        <f t="shared" si="563"/>
        <v>818.01364851002359</v>
      </c>
      <c r="AK283" s="30">
        <f t="shared" si="564"/>
        <v>631.22127695869926</v>
      </c>
      <c r="AM283" s="30">
        <f t="shared" si="565"/>
        <v>3565.1149907320705</v>
      </c>
      <c r="AN283" s="12">
        <f t="shared" si="566"/>
        <v>0.38260343932193858</v>
      </c>
      <c r="AO283">
        <f t="shared" si="567"/>
        <v>3452.92</v>
      </c>
      <c r="AX283" s="164" t="s">
        <v>421</v>
      </c>
      <c r="AY283" s="108">
        <v>3452.92</v>
      </c>
    </row>
    <row r="284" spans="1:51" x14ac:dyDescent="0.3">
      <c r="A284" s="37" t="s">
        <v>422</v>
      </c>
      <c r="B284" s="37" t="s">
        <v>919</v>
      </c>
      <c r="C284" s="2"/>
      <c r="D284" s="2"/>
      <c r="E284" s="1">
        <f>VLOOKUP(B284,Площадь!A:B,2,0)</f>
        <v>24.2</v>
      </c>
      <c r="F284">
        <f t="shared" si="542"/>
        <v>120</v>
      </c>
      <c r="G284" s="1">
        <v>31</v>
      </c>
      <c r="H284" s="1">
        <v>28</v>
      </c>
      <c r="I284" s="1">
        <v>31</v>
      </c>
      <c r="J284" s="1">
        <v>30</v>
      </c>
      <c r="L284" s="112"/>
      <c r="N284" s="16">
        <f t="shared" si="543"/>
        <v>24.2</v>
      </c>
      <c r="O284" s="16">
        <f t="shared" si="544"/>
        <v>24.2</v>
      </c>
      <c r="P284" s="16">
        <f t="shared" si="545"/>
        <v>24.2</v>
      </c>
      <c r="Q284" s="16">
        <f t="shared" si="546"/>
        <v>24.2</v>
      </c>
      <c r="R284" s="120"/>
      <c r="S284" s="159" t="str">
        <f>VLOOKUP(B284,Объем!A:D,4,0)</f>
        <v>9,75</v>
      </c>
      <c r="T284" s="159">
        <f>VLOOKUP(B284,Объем!A:E,5,0)</f>
        <v>11.414999999999999</v>
      </c>
      <c r="U284" s="11">
        <f t="shared" si="547"/>
        <v>1.6649999999999991</v>
      </c>
      <c r="V284" s="95">
        <f>$U284*V$627/G$1*G284</f>
        <v>0.53895216830724502</v>
      </c>
      <c r="W284" s="95">
        <f t="shared" ref="W284" si="609">$U284*W$627/H$1*H284</f>
        <v>0.48530672581096146</v>
      </c>
      <c r="X284" s="95">
        <f t="shared" ref="X284" si="610">$U284*X$627/I$1*I284</f>
        <v>0.38422801667916429</v>
      </c>
      <c r="Y284" s="95">
        <f t="shared" ref="Y284" si="611">$U284*Y$627/J$1*J284</f>
        <v>0.25651308920262855</v>
      </c>
      <c r="Z284" s="12">
        <f t="shared" si="551"/>
        <v>0.17715612388348934</v>
      </c>
      <c r="AA284" s="12">
        <f t="shared" si="552"/>
        <v>0.14852006455257374</v>
      </c>
      <c r="AB284" s="12">
        <f t="shared" si="553"/>
        <v>6.1729804517531642E-2</v>
      </c>
      <c r="AD284" s="12">
        <f t="shared" si="557"/>
        <v>0.71610829219073435</v>
      </c>
      <c r="AE284" s="12">
        <f t="shared" si="558"/>
        <v>0.63382679036353518</v>
      </c>
      <c r="AF284" s="12">
        <f t="shared" si="559"/>
        <v>0.44595782119669591</v>
      </c>
      <c r="AG284" s="12">
        <f t="shared" si="560"/>
        <v>0.25651308920262855</v>
      </c>
      <c r="AH284" s="30">
        <f t="shared" si="561"/>
        <v>1946.9695469740125</v>
      </c>
      <c r="AI284" s="30">
        <f t="shared" si="562"/>
        <v>1723.2609541761867</v>
      </c>
      <c r="AJ284" s="30">
        <f t="shared" si="563"/>
        <v>1212.4790434260008</v>
      </c>
      <c r="AK284" s="30">
        <f t="shared" si="564"/>
        <v>697.41291718589059</v>
      </c>
      <c r="AM284" s="30">
        <f t="shared" si="565"/>
        <v>5580.122461762091</v>
      </c>
      <c r="AN284" s="12">
        <f t="shared" si="566"/>
        <v>0.38740599295359468</v>
      </c>
      <c r="AO284">
        <f t="shared" si="567"/>
        <v>1655.2</v>
      </c>
      <c r="AX284" s="164" t="s">
        <v>422</v>
      </c>
      <c r="AY284" s="108">
        <v>1655.2</v>
      </c>
    </row>
    <row r="285" spans="1:51" x14ac:dyDescent="0.3">
      <c r="A285" s="37" t="s">
        <v>423</v>
      </c>
      <c r="B285" s="37" t="s">
        <v>920</v>
      </c>
      <c r="C285" s="2"/>
      <c r="D285" s="2"/>
      <c r="E285" s="1">
        <f>VLOOKUP(B285,Площадь!A:B,2,0)</f>
        <v>24.2</v>
      </c>
      <c r="F285">
        <f t="shared" si="542"/>
        <v>120</v>
      </c>
      <c r="G285" s="1">
        <v>31</v>
      </c>
      <c r="H285" s="1">
        <v>28</v>
      </c>
      <c r="I285" s="1">
        <v>31</v>
      </c>
      <c r="J285" s="1">
        <v>30</v>
      </c>
      <c r="L285" s="112"/>
      <c r="N285" s="16">
        <f t="shared" si="543"/>
        <v>24.2</v>
      </c>
      <c r="O285" s="16">
        <f t="shared" si="544"/>
        <v>24.2</v>
      </c>
      <c r="P285" s="16">
        <f t="shared" si="545"/>
        <v>24.2</v>
      </c>
      <c r="Q285" s="16">
        <f t="shared" si="546"/>
        <v>24.2</v>
      </c>
      <c r="R285" s="120"/>
      <c r="S285" s="159">
        <f>VLOOKUP(B285,Объем!A:D,4,0)</f>
        <v>7.948556673664906</v>
      </c>
      <c r="T285" s="159" t="str">
        <f>VLOOKUP(B285,Объем!A:E,5,0)</f>
        <v>не работает</v>
      </c>
      <c r="U285" s="11" t="e">
        <f t="shared" si="547"/>
        <v>#VALUE!</v>
      </c>
      <c r="V285" s="95">
        <f t="shared" ref="V285:V286" si="612">$V$631*$E285*G285</f>
        <v>0.24291765366543419</v>
      </c>
      <c r="W285" s="95">
        <f t="shared" ref="W285:W286" si="613">$V$631*$E285*H285</f>
        <v>0.2194094936332954</v>
      </c>
      <c r="X285" s="95">
        <f t="shared" ref="X285:X286" si="614">$V$631*$E285*I285</f>
        <v>0.24291765366543419</v>
      </c>
      <c r="Y285" s="95">
        <f t="shared" ref="Y285:Y286" si="615">$V$631*$E285*J285</f>
        <v>0.23508160032138795</v>
      </c>
      <c r="Z285" s="12">
        <f t="shared" si="551"/>
        <v>0.17715612388348934</v>
      </c>
      <c r="AA285" s="12">
        <f t="shared" si="552"/>
        <v>0.14852006455257374</v>
      </c>
      <c r="AB285" s="12">
        <f t="shared" si="553"/>
        <v>6.1729804517531642E-2</v>
      </c>
      <c r="AD285" s="12">
        <f t="shared" si="557"/>
        <v>0.4200737775489235</v>
      </c>
      <c r="AE285" s="12">
        <f t="shared" si="558"/>
        <v>0.36792955818586914</v>
      </c>
      <c r="AF285" s="12">
        <f t="shared" si="559"/>
        <v>0.30464745818296585</v>
      </c>
      <c r="AG285" s="12">
        <f t="shared" si="560"/>
        <v>0.23508160032138795</v>
      </c>
      <c r="AH285" s="30">
        <f t="shared" si="561"/>
        <v>1142.1049878755643</v>
      </c>
      <c r="AI285" s="30">
        <f t="shared" si="562"/>
        <v>1000.3342413869048</v>
      </c>
      <c r="AJ285" s="30">
        <f t="shared" si="563"/>
        <v>828.28160225701129</v>
      </c>
      <c r="AK285" s="30">
        <f t="shared" si="564"/>
        <v>639.14455658579607</v>
      </c>
      <c r="AM285" s="30">
        <f t="shared" si="565"/>
        <v>3609.8653881052765</v>
      </c>
      <c r="AN285" s="12">
        <f t="shared" si="566"/>
        <v>0.38740599295359468</v>
      </c>
      <c r="AO285">
        <f t="shared" si="567"/>
        <v>2314.2399999999998</v>
      </c>
      <c r="AX285" s="164" t="s">
        <v>423</v>
      </c>
      <c r="AY285" s="108">
        <v>2314.2399999999998</v>
      </c>
    </row>
    <row r="286" spans="1:51" x14ac:dyDescent="0.3">
      <c r="A286" s="37" t="s">
        <v>424</v>
      </c>
      <c r="B286" s="37" t="s">
        <v>82</v>
      </c>
      <c r="C286" s="2"/>
      <c r="D286" s="2"/>
      <c r="E286" s="1">
        <f>VLOOKUP(B286,Площадь!A:B,2,0)</f>
        <v>32.700000000000003</v>
      </c>
      <c r="F286">
        <f t="shared" si="542"/>
        <v>120</v>
      </c>
      <c r="G286" s="1">
        <v>31</v>
      </c>
      <c r="H286" s="1">
        <v>28</v>
      </c>
      <c r="I286" s="1">
        <v>31</v>
      </c>
      <c r="J286" s="1">
        <v>30</v>
      </c>
      <c r="L286" s="112"/>
      <c r="N286" s="16">
        <f t="shared" si="543"/>
        <v>32.700000000000003</v>
      </c>
      <c r="O286" s="16">
        <f t="shared" si="544"/>
        <v>32.700000000000003</v>
      </c>
      <c r="P286" s="16">
        <f t="shared" si="545"/>
        <v>32.700000000000003</v>
      </c>
      <c r="Q286" s="16">
        <f t="shared" si="546"/>
        <v>32.700000000000003</v>
      </c>
      <c r="R286" s="120"/>
      <c r="S286" s="159" t="str">
        <f>VLOOKUP(B286,Объем!A:D,4,0)</f>
        <v>нет</v>
      </c>
      <c r="T286" s="159">
        <f>VLOOKUP(B286,Объем!A:E,5,0)</f>
        <v>1.81</v>
      </c>
      <c r="U286" s="11" t="e">
        <f t="shared" si="547"/>
        <v>#VALUE!</v>
      </c>
      <c r="V286" s="95">
        <f t="shared" si="612"/>
        <v>0.3282399700355248</v>
      </c>
      <c r="W286" s="95">
        <f t="shared" si="613"/>
        <v>0.29647481164499012</v>
      </c>
      <c r="X286" s="95">
        <f t="shared" si="614"/>
        <v>0.3282399700355248</v>
      </c>
      <c r="Y286" s="95">
        <f t="shared" si="615"/>
        <v>0.31765158390534659</v>
      </c>
      <c r="Z286" s="12">
        <f t="shared" si="551"/>
        <v>0.23938038227231825</v>
      </c>
      <c r="AA286" s="12">
        <f t="shared" si="552"/>
        <v>0.20068620292847777</v>
      </c>
      <c r="AB286" s="12">
        <f t="shared" si="553"/>
        <v>8.3411760649722513E-2</v>
      </c>
      <c r="AD286" s="12">
        <f t="shared" si="557"/>
        <v>0.56762035230784302</v>
      </c>
      <c r="AE286" s="12">
        <f t="shared" si="558"/>
        <v>0.4971610145734679</v>
      </c>
      <c r="AF286" s="12">
        <f t="shared" si="559"/>
        <v>0.4116517306852473</v>
      </c>
      <c r="AG286" s="12">
        <f t="shared" si="560"/>
        <v>0.31765158390534659</v>
      </c>
      <c r="AH286" s="30">
        <f t="shared" si="561"/>
        <v>1543.2575662616098</v>
      </c>
      <c r="AI286" s="30">
        <f t="shared" si="562"/>
        <v>1351.691309642636</v>
      </c>
      <c r="AJ286" s="30">
        <f t="shared" si="563"/>
        <v>1119.206958421664</v>
      </c>
      <c r="AK286" s="30">
        <f t="shared" si="564"/>
        <v>863.63747935353445</v>
      </c>
      <c r="AM286" s="30">
        <f t="shared" si="565"/>
        <v>4877.7933136794445</v>
      </c>
      <c r="AN286" s="12">
        <f t="shared" si="566"/>
        <v>0.52347834585051856</v>
      </c>
      <c r="AO286">
        <f t="shared" si="567"/>
        <v>3402.88</v>
      </c>
      <c r="AX286" s="164" t="s">
        <v>424</v>
      </c>
      <c r="AY286" s="108">
        <v>3402.88</v>
      </c>
    </row>
    <row r="287" spans="1:51" x14ac:dyDescent="0.3">
      <c r="A287" s="37" t="s">
        <v>425</v>
      </c>
      <c r="B287" s="37" t="s">
        <v>921</v>
      </c>
      <c r="C287" s="2"/>
      <c r="D287" s="2"/>
      <c r="E287" s="1">
        <f>VLOOKUP(B287,Площадь!A:B,2,0)</f>
        <v>38</v>
      </c>
      <c r="F287">
        <f t="shared" si="542"/>
        <v>120</v>
      </c>
      <c r="G287" s="1">
        <v>31</v>
      </c>
      <c r="H287" s="1">
        <v>28</v>
      </c>
      <c r="I287" s="1">
        <v>31</v>
      </c>
      <c r="J287" s="1">
        <v>30</v>
      </c>
      <c r="L287" s="112"/>
      <c r="N287" s="16">
        <f t="shared" si="543"/>
        <v>38</v>
      </c>
      <c r="O287" s="16">
        <f t="shared" si="544"/>
        <v>38</v>
      </c>
      <c r="P287" s="16">
        <f t="shared" si="545"/>
        <v>38</v>
      </c>
      <c r="Q287" s="16">
        <f t="shared" si="546"/>
        <v>38</v>
      </c>
      <c r="R287" s="120"/>
      <c r="S287" s="159" t="str">
        <f>VLOOKUP(B287,Объем!A:D,4,0)</f>
        <v>6,072</v>
      </c>
      <c r="T287" s="159">
        <f>VLOOKUP(B287,Объем!A:E,5,0)</f>
        <v>6.0720000000000001</v>
      </c>
      <c r="U287" s="11">
        <f t="shared" si="547"/>
        <v>0</v>
      </c>
      <c r="V287" s="95">
        <f>$U287*V$627/G$1*G287</f>
        <v>0</v>
      </c>
      <c r="W287" s="95">
        <f t="shared" ref="W287" si="616">$U287*W$627/H$1*H287</f>
        <v>0</v>
      </c>
      <c r="X287" s="95">
        <f t="shared" ref="X287" si="617">$U287*X$627/I$1*I287</f>
        <v>0</v>
      </c>
      <c r="Y287" s="95">
        <f t="shared" ref="Y287" si="618">$U287*Y$627/J$1*J287</f>
        <v>0</v>
      </c>
      <c r="Z287" s="12">
        <f t="shared" si="551"/>
        <v>0.27817903750299977</v>
      </c>
      <c r="AA287" s="12">
        <f t="shared" si="552"/>
        <v>0.23321332450404142</v>
      </c>
      <c r="AB287" s="12">
        <f t="shared" si="553"/>
        <v>9.6931098002735638E-2</v>
      </c>
      <c r="AD287" s="12">
        <f t="shared" si="557"/>
        <v>0.27817903750299977</v>
      </c>
      <c r="AE287" s="12">
        <f t="shared" si="558"/>
        <v>0.23321332450404142</v>
      </c>
      <c r="AF287" s="12">
        <f t="shared" si="559"/>
        <v>9.6931098002735638E-2</v>
      </c>
      <c r="AG287" s="12">
        <f t="shared" si="560"/>
        <v>0</v>
      </c>
      <c r="AH287" s="30">
        <f t="shared" si="561"/>
        <v>756.31873074390592</v>
      </c>
      <c r="AI287" s="30">
        <f t="shared" si="562"/>
        <v>634.06505092807788</v>
      </c>
      <c r="AJ287" s="30">
        <f t="shared" si="563"/>
        <v>263.53820787179774</v>
      </c>
      <c r="AK287" s="30">
        <f t="shared" si="564"/>
        <v>0</v>
      </c>
      <c r="AM287" s="30">
        <f t="shared" si="565"/>
        <v>1653.9219895437816</v>
      </c>
      <c r="AN287" s="12">
        <f t="shared" si="566"/>
        <v>0.60832346000977688</v>
      </c>
      <c r="AO287">
        <f t="shared" si="567"/>
        <v>1513.84</v>
      </c>
      <c r="AX287" s="164" t="s">
        <v>425</v>
      </c>
      <c r="AY287" s="108">
        <v>1513.84</v>
      </c>
    </row>
    <row r="288" spans="1:51" x14ac:dyDescent="0.3">
      <c r="A288" s="37" t="s">
        <v>426</v>
      </c>
      <c r="B288" s="37" t="s">
        <v>922</v>
      </c>
      <c r="C288" s="2"/>
      <c r="D288" s="2"/>
      <c r="E288" s="1">
        <f>VLOOKUP(B288,Площадь!A:B,2,0)</f>
        <v>23.8</v>
      </c>
      <c r="F288">
        <f t="shared" si="542"/>
        <v>120</v>
      </c>
      <c r="G288" s="1">
        <v>31</v>
      </c>
      <c r="H288" s="1">
        <v>28</v>
      </c>
      <c r="I288" s="1">
        <v>31</v>
      </c>
      <c r="J288" s="1">
        <v>30</v>
      </c>
      <c r="L288" s="112"/>
      <c r="N288" s="16">
        <f t="shared" si="543"/>
        <v>23.8</v>
      </c>
      <c r="O288" s="16">
        <f t="shared" si="544"/>
        <v>23.8</v>
      </c>
      <c r="P288" s="16">
        <f t="shared" si="545"/>
        <v>23.8</v>
      </c>
      <c r="Q288" s="16">
        <f t="shared" si="546"/>
        <v>23.8</v>
      </c>
      <c r="R288" s="120"/>
      <c r="S288" s="159">
        <f>VLOOKUP(B288,Объем!A:D,4,0)</f>
        <v>10.680464827819206</v>
      </c>
      <c r="T288" s="159" t="str">
        <f>VLOOKUP(B288,Объем!A:E,5,0)</f>
        <v>не работает</v>
      </c>
      <c r="U288" s="11" t="e">
        <f t="shared" si="547"/>
        <v>#VALUE!</v>
      </c>
      <c r="V288" s="95">
        <f t="shared" ref="V288:V290" si="619">$V$631*$E288*G288</f>
        <v>0.23890248583625348</v>
      </c>
      <c r="W288" s="95">
        <f t="shared" ref="W288:W290" si="620">$V$631*$E288*H288</f>
        <v>0.21578289043274509</v>
      </c>
      <c r="X288" s="95">
        <f t="shared" ref="X288:X290" si="621">$V$631*$E288*I288</f>
        <v>0.23890248583625348</v>
      </c>
      <c r="Y288" s="95">
        <f t="shared" ref="Y288:Y290" si="622">$V$631*$E288*J288</f>
        <v>0.23119595403508403</v>
      </c>
      <c r="Z288" s="12">
        <f t="shared" si="551"/>
        <v>0.17422792348872093</v>
      </c>
      <c r="AA288" s="12">
        <f t="shared" si="552"/>
        <v>0.14606518745253122</v>
      </c>
      <c r="AB288" s="12">
        <f t="shared" si="553"/>
        <v>6.0709477170134432E-2</v>
      </c>
      <c r="AD288" s="12">
        <f t="shared" si="557"/>
        <v>0.41313040932497441</v>
      </c>
      <c r="AE288" s="12">
        <f t="shared" si="558"/>
        <v>0.36184807788527629</v>
      </c>
      <c r="AF288" s="12">
        <f t="shared" si="559"/>
        <v>0.29961196300638793</v>
      </c>
      <c r="AG288" s="12">
        <f t="shared" si="560"/>
        <v>0.23119595403508403</v>
      </c>
      <c r="AH288" s="30">
        <f t="shared" si="561"/>
        <v>1123.227219480927</v>
      </c>
      <c r="AI288" s="30">
        <f t="shared" si="562"/>
        <v>983.79979111604689</v>
      </c>
      <c r="AJ288" s="30">
        <f t="shared" si="563"/>
        <v>814.59099726102772</v>
      </c>
      <c r="AK288" s="30">
        <f t="shared" si="564"/>
        <v>628.58018374966719</v>
      </c>
      <c r="AM288" s="30">
        <f t="shared" si="565"/>
        <v>3550.1981916076693</v>
      </c>
      <c r="AN288" s="12">
        <f t="shared" si="566"/>
        <v>0.38100258811138654</v>
      </c>
      <c r="AO288">
        <f t="shared" si="567"/>
        <v>2600.2800000000002</v>
      </c>
      <c r="AX288" s="164" t="s">
        <v>426</v>
      </c>
      <c r="AY288" s="108">
        <v>2600.2800000000002</v>
      </c>
    </row>
    <row r="289" spans="1:57" x14ac:dyDescent="0.3">
      <c r="A289" s="37" t="s">
        <v>427</v>
      </c>
      <c r="B289" s="37" t="s">
        <v>923</v>
      </c>
      <c r="C289" s="2"/>
      <c r="D289" s="2"/>
      <c r="E289" s="1">
        <f>VLOOKUP(B289,Площадь!A:B,2,0)</f>
        <v>40.9</v>
      </c>
      <c r="F289">
        <f t="shared" si="542"/>
        <v>120</v>
      </c>
      <c r="G289" s="1">
        <v>31</v>
      </c>
      <c r="H289" s="1">
        <v>28</v>
      </c>
      <c r="I289" s="1">
        <v>31</v>
      </c>
      <c r="J289" s="1">
        <v>30</v>
      </c>
      <c r="L289" s="112"/>
      <c r="N289" s="16">
        <f t="shared" si="543"/>
        <v>40.9</v>
      </c>
      <c r="O289" s="16">
        <f t="shared" si="544"/>
        <v>40.9</v>
      </c>
      <c r="P289" s="16">
        <f t="shared" si="545"/>
        <v>40.9</v>
      </c>
      <c r="Q289" s="16">
        <f t="shared" si="546"/>
        <v>40.9</v>
      </c>
      <c r="R289" s="120"/>
      <c r="S289" s="159" t="str">
        <f>VLOOKUP(B289,Объем!A:D,4,0)</f>
        <v>14,22</v>
      </c>
      <c r="T289" s="159" t="str">
        <f>VLOOKUP(B289,Объем!A:E,5,0)</f>
        <v>не работает</v>
      </c>
      <c r="U289" s="11" t="e">
        <f t="shared" si="547"/>
        <v>#VALUE!</v>
      </c>
      <c r="V289" s="95">
        <f t="shared" si="619"/>
        <v>0.41055091053372972</v>
      </c>
      <c r="W289" s="95">
        <f t="shared" si="620"/>
        <v>0.37082017725627203</v>
      </c>
      <c r="X289" s="95">
        <f t="shared" si="621"/>
        <v>0.41055091053372972</v>
      </c>
      <c r="Y289" s="95">
        <f t="shared" si="622"/>
        <v>0.39730733277457714</v>
      </c>
      <c r="Z289" s="12">
        <f t="shared" si="551"/>
        <v>0.29940849036507083</v>
      </c>
      <c r="AA289" s="12">
        <f t="shared" si="552"/>
        <v>0.25101118347934986</v>
      </c>
      <c r="AB289" s="12">
        <f t="shared" si="553"/>
        <v>0.10432847127136546</v>
      </c>
      <c r="AD289" s="12">
        <f t="shared" si="557"/>
        <v>0.70995940089880061</v>
      </c>
      <c r="AE289" s="12">
        <f t="shared" si="558"/>
        <v>0.62183136073562184</v>
      </c>
      <c r="AF289" s="12">
        <f t="shared" si="559"/>
        <v>0.51487938180509518</v>
      </c>
      <c r="AG289" s="12">
        <f t="shared" si="560"/>
        <v>0.39730733277457714</v>
      </c>
      <c r="AH289" s="30">
        <f t="shared" si="561"/>
        <v>1930.2518183516772</v>
      </c>
      <c r="AI289" s="30">
        <f t="shared" si="562"/>
        <v>1690.6475401952234</v>
      </c>
      <c r="AJ289" s="30">
        <f t="shared" si="563"/>
        <v>1399.864360839329</v>
      </c>
      <c r="AK289" s="30">
        <f t="shared" si="564"/>
        <v>1080.2071224941758</v>
      </c>
      <c r="AM289" s="30">
        <f t="shared" si="565"/>
        <v>6100.9708418804057</v>
      </c>
      <c r="AN289" s="12">
        <f t="shared" si="566"/>
        <v>0.65474814511578616</v>
      </c>
      <c r="AO289">
        <f t="shared" si="567"/>
        <v>6070.6</v>
      </c>
      <c r="AX289" s="164" t="s">
        <v>427</v>
      </c>
      <c r="AY289" s="108">
        <v>6070.6</v>
      </c>
    </row>
    <row r="290" spans="1:57" x14ac:dyDescent="0.3">
      <c r="A290" s="37" t="s">
        <v>428</v>
      </c>
      <c r="B290" s="37" t="s">
        <v>924</v>
      </c>
      <c r="C290" s="2"/>
      <c r="D290" s="2"/>
      <c r="E290" s="1">
        <f>VLOOKUP(B290,Площадь!A:B,2,0)</f>
        <v>69.7</v>
      </c>
      <c r="F290">
        <f t="shared" si="542"/>
        <v>120</v>
      </c>
      <c r="G290" s="1">
        <v>31</v>
      </c>
      <c r="H290" s="1">
        <v>28</v>
      </c>
      <c r="I290" s="1">
        <v>31</v>
      </c>
      <c r="J290" s="1">
        <v>30</v>
      </c>
      <c r="L290" s="112"/>
      <c r="N290" s="16">
        <f t="shared" si="543"/>
        <v>69.7</v>
      </c>
      <c r="O290" s="16">
        <f t="shared" si="544"/>
        <v>69.7</v>
      </c>
      <c r="P290" s="16">
        <f t="shared" si="545"/>
        <v>69.7</v>
      </c>
      <c r="Q290" s="16">
        <f t="shared" si="546"/>
        <v>69.7</v>
      </c>
      <c r="R290" s="120"/>
      <c r="S290" s="159" t="str">
        <f>VLOOKUP(B290,Объем!A:D,4,0)</f>
        <v>нет</v>
      </c>
      <c r="T290" s="159" t="str">
        <f>VLOOKUP(B290,Объем!A:E,5,0)</f>
        <v>не работает</v>
      </c>
      <c r="U290" s="11" t="e">
        <f t="shared" si="547"/>
        <v>#VALUE!</v>
      </c>
      <c r="V290" s="95">
        <f t="shared" si="619"/>
        <v>0.6996429942347423</v>
      </c>
      <c r="W290" s="95">
        <f t="shared" si="620"/>
        <v>0.6319356076958963</v>
      </c>
      <c r="X290" s="95">
        <f t="shared" si="621"/>
        <v>0.6996429942347423</v>
      </c>
      <c r="Y290" s="95">
        <f t="shared" si="622"/>
        <v>0.67707386538846026</v>
      </c>
      <c r="Z290" s="12">
        <f t="shared" si="551"/>
        <v>0.510238918788397</v>
      </c>
      <c r="AA290" s="12">
        <f t="shared" si="552"/>
        <v>0.42776233468241287</v>
      </c>
      <c r="AB290" s="12">
        <f t="shared" si="553"/>
        <v>0.17779204028396511</v>
      </c>
      <c r="AD290" s="12">
        <f t="shared" si="557"/>
        <v>1.2098819130231393</v>
      </c>
      <c r="AE290" s="12">
        <f t="shared" si="558"/>
        <v>1.0596979423783091</v>
      </c>
      <c r="AF290" s="12">
        <f t="shared" si="559"/>
        <v>0.87743503451870741</v>
      </c>
      <c r="AG290" s="12">
        <f t="shared" si="560"/>
        <v>0.67707386538846026</v>
      </c>
      <c r="AH290" s="30">
        <f t="shared" si="561"/>
        <v>3289.4511427655716</v>
      </c>
      <c r="AI290" s="30">
        <f t="shared" si="562"/>
        <v>2881.1279596969944</v>
      </c>
      <c r="AJ290" s="30">
        <f t="shared" si="563"/>
        <v>2385.5879205501524</v>
      </c>
      <c r="AK290" s="30">
        <f t="shared" si="564"/>
        <v>1840.8419666954537</v>
      </c>
      <c r="AM290" s="30">
        <f t="shared" si="565"/>
        <v>10397.008989708173</v>
      </c>
      <c r="AN290" s="12">
        <f t="shared" si="566"/>
        <v>1.115793293754775</v>
      </c>
      <c r="AO290">
        <f t="shared" si="567"/>
        <v>7253.8</v>
      </c>
      <c r="AX290" s="164" t="s">
        <v>428</v>
      </c>
      <c r="AY290" s="108">
        <v>7253.8</v>
      </c>
    </row>
    <row r="291" spans="1:57" x14ac:dyDescent="0.3">
      <c r="A291" s="37" t="s">
        <v>429</v>
      </c>
      <c r="B291" s="37" t="s">
        <v>925</v>
      </c>
      <c r="C291" s="2"/>
      <c r="D291" s="2"/>
      <c r="E291" s="1">
        <f>VLOOKUP(B291,Площадь!A:B,2,0)</f>
        <v>67.099999999999994</v>
      </c>
      <c r="F291">
        <f t="shared" si="542"/>
        <v>120</v>
      </c>
      <c r="G291" s="1">
        <v>31</v>
      </c>
      <c r="H291" s="1">
        <v>28</v>
      </c>
      <c r="I291" s="1">
        <v>31</v>
      </c>
      <c r="J291" s="1">
        <v>30</v>
      </c>
      <c r="L291" s="112"/>
      <c r="N291" s="16">
        <f t="shared" si="543"/>
        <v>67.099999999999994</v>
      </c>
      <c r="O291" s="16">
        <f t="shared" si="544"/>
        <v>67.099999999999994</v>
      </c>
      <c r="P291" s="16">
        <f t="shared" si="545"/>
        <v>67.099999999999994</v>
      </c>
      <c r="Q291" s="16">
        <f t="shared" si="546"/>
        <v>67.099999999999994</v>
      </c>
      <c r="R291" s="120"/>
      <c r="S291" s="159" t="str">
        <f>VLOOKUP(B291,Объем!A:D,4,0)</f>
        <v>49,569</v>
      </c>
      <c r="T291" s="159">
        <f>VLOOKUP(B291,Объем!A:E,5,0)</f>
        <v>57</v>
      </c>
      <c r="U291" s="11">
        <f t="shared" si="547"/>
        <v>7.4309999999999974</v>
      </c>
      <c r="V291" s="95">
        <f>$U291*V$627/G$1*G291</f>
        <v>2.4053775151298131</v>
      </c>
      <c r="W291" s="95">
        <f t="shared" ref="W291" si="623">$U291*W$627/H$1*H291</f>
        <v>2.1659545222229757</v>
      </c>
      <c r="X291" s="95">
        <f t="shared" ref="X291" si="624">$U291*X$627/I$1*I291</f>
        <v>1.7148338690347569</v>
      </c>
      <c r="Y291" s="95">
        <f t="shared" ref="Y291" si="625">$U291*Y$627/J$1*J291</f>
        <v>1.1448340936124524</v>
      </c>
      <c r="Z291" s="12">
        <f t="shared" si="551"/>
        <v>0.49120561622240222</v>
      </c>
      <c r="AA291" s="12">
        <f t="shared" si="552"/>
        <v>0.41180563353213628</v>
      </c>
      <c r="AB291" s="12">
        <f t="shared" si="553"/>
        <v>0.1711599125258832</v>
      </c>
      <c r="AD291" s="12">
        <f t="shared" si="557"/>
        <v>2.8965831313522155</v>
      </c>
      <c r="AE291" s="12">
        <f t="shared" si="558"/>
        <v>2.577760155755112</v>
      </c>
      <c r="AF291" s="12">
        <f t="shared" si="559"/>
        <v>1.88599378156064</v>
      </c>
      <c r="AG291" s="12">
        <f t="shared" si="560"/>
        <v>1.1448340936124524</v>
      </c>
      <c r="AH291" s="30">
        <f t="shared" si="561"/>
        <v>7875.2881491830312</v>
      </c>
      <c r="AI291" s="30">
        <f t="shared" si="562"/>
        <v>7008.4658666701143</v>
      </c>
      <c r="AJ291" s="30">
        <f t="shared" si="563"/>
        <v>5127.6776131827</v>
      </c>
      <c r="AK291" s="30">
        <f t="shared" si="564"/>
        <v>3112.597830395408</v>
      </c>
      <c r="AM291" s="30">
        <f t="shared" si="565"/>
        <v>23124.029459431251</v>
      </c>
      <c r="AN291" s="12">
        <f t="shared" si="566"/>
        <v>1.0741711622804218</v>
      </c>
      <c r="AO291">
        <f t="shared" si="567"/>
        <v>15142.72</v>
      </c>
      <c r="AX291" s="164" t="s">
        <v>429</v>
      </c>
      <c r="AY291" s="108">
        <v>15142.72</v>
      </c>
    </row>
    <row r="292" spans="1:57" x14ac:dyDescent="0.3">
      <c r="A292" s="37" t="s">
        <v>430</v>
      </c>
      <c r="B292" s="37" t="s">
        <v>926</v>
      </c>
      <c r="C292" s="2"/>
      <c r="D292" s="2"/>
      <c r="E292" s="1">
        <f>VLOOKUP(B292,Площадь!A:B,2,0)</f>
        <v>65.5</v>
      </c>
      <c r="F292">
        <f t="shared" si="542"/>
        <v>120</v>
      </c>
      <c r="G292" s="1">
        <v>31</v>
      </c>
      <c r="H292" s="1">
        <v>28</v>
      </c>
      <c r="I292" s="1">
        <v>31</v>
      </c>
      <c r="J292" s="1">
        <v>30</v>
      </c>
      <c r="L292" s="112"/>
      <c r="N292" s="16">
        <f t="shared" si="543"/>
        <v>65.5</v>
      </c>
      <c r="O292" s="16">
        <f t="shared" si="544"/>
        <v>65.5</v>
      </c>
      <c r="P292" s="16">
        <f t="shared" si="545"/>
        <v>65.5</v>
      </c>
      <c r="Q292" s="16">
        <f t="shared" si="546"/>
        <v>65.5</v>
      </c>
      <c r="R292" s="120"/>
      <c r="S292" s="159">
        <f>VLOOKUP(B292,Объем!A:D,4,0)</f>
        <v>5.6619999999999999</v>
      </c>
      <c r="T292" s="159" t="str">
        <f>VLOOKUP(B292,Объем!A:E,5,0)</f>
        <v>не работает</v>
      </c>
      <c r="U292" s="11" t="e">
        <f t="shared" si="547"/>
        <v>#VALUE!</v>
      </c>
      <c r="V292" s="95">
        <f>$V$631*$E292*G292</f>
        <v>0.65748373202834476</v>
      </c>
      <c r="W292" s="95">
        <f t="shared" ref="W292" si="626">$V$631*$E292*H292</f>
        <v>0.59385627409011776</v>
      </c>
      <c r="X292" s="95">
        <f t="shared" ref="X292" si="627">$V$631*$E292*I292</f>
        <v>0.65748373202834476</v>
      </c>
      <c r="Y292" s="95">
        <f t="shared" ref="Y292" si="628">$V$631*$E292*J292</f>
        <v>0.63627457938226906</v>
      </c>
      <c r="Z292" s="12">
        <f t="shared" si="551"/>
        <v>0.4794928146433286</v>
      </c>
      <c r="AA292" s="12">
        <f t="shared" si="552"/>
        <v>0.40198612513196613</v>
      </c>
      <c r="AB292" s="12">
        <f t="shared" si="553"/>
        <v>0.16707860313629433</v>
      </c>
      <c r="AD292" s="12">
        <f t="shared" si="557"/>
        <v>1.1369765466716735</v>
      </c>
      <c r="AE292" s="12">
        <f t="shared" si="558"/>
        <v>0.99584239922208395</v>
      </c>
      <c r="AF292" s="12">
        <f t="shared" si="559"/>
        <v>0.82456233516463906</v>
      </c>
      <c r="AG292" s="12">
        <f t="shared" si="560"/>
        <v>0.63627457938226906</v>
      </c>
      <c r="AH292" s="30">
        <f t="shared" si="561"/>
        <v>3091.2345746218793</v>
      </c>
      <c r="AI292" s="30">
        <f t="shared" si="562"/>
        <v>2707.5162318529865</v>
      </c>
      <c r="AJ292" s="30">
        <f t="shared" si="563"/>
        <v>2241.8365680923239</v>
      </c>
      <c r="AK292" s="30">
        <f t="shared" si="564"/>
        <v>1729.916051916101</v>
      </c>
      <c r="AM292" s="30">
        <f t="shared" si="565"/>
        <v>9770.5034264832902</v>
      </c>
      <c r="AN292" s="12">
        <f t="shared" si="566"/>
        <v>1.048557542911589</v>
      </c>
      <c r="AO292">
        <f t="shared" si="567"/>
        <v>4622</v>
      </c>
      <c r="AX292" s="164" t="s">
        <v>430</v>
      </c>
      <c r="AY292" s="108">
        <v>4622</v>
      </c>
    </row>
    <row r="293" spans="1:57" x14ac:dyDescent="0.3">
      <c r="A293" s="37" t="s">
        <v>1206</v>
      </c>
      <c r="B293" s="37" t="s">
        <v>927</v>
      </c>
      <c r="C293" s="2"/>
      <c r="D293" s="2"/>
      <c r="E293" s="1">
        <f>VLOOKUP(B293,Площадь!A:B,2,0)</f>
        <v>45.9</v>
      </c>
      <c r="F293">
        <f t="shared" si="542"/>
        <v>120</v>
      </c>
      <c r="G293" s="1">
        <v>31</v>
      </c>
      <c r="H293" s="1">
        <v>28</v>
      </c>
      <c r="I293" s="1">
        <v>31</v>
      </c>
      <c r="J293" s="1">
        <v>30</v>
      </c>
      <c r="L293" s="112"/>
      <c r="N293" s="16">
        <f t="shared" si="543"/>
        <v>45.9</v>
      </c>
      <c r="O293" s="16">
        <f t="shared" si="544"/>
        <v>45.9</v>
      </c>
      <c r="P293" s="16">
        <f t="shared" si="545"/>
        <v>45.9</v>
      </c>
      <c r="Q293" s="16">
        <f t="shared" si="546"/>
        <v>45.9</v>
      </c>
      <c r="R293" s="120"/>
      <c r="S293" s="159" t="str">
        <f>VLOOKUP(B293,Объем!A:D,4,0)</f>
        <v>31,009</v>
      </c>
      <c r="T293" s="159">
        <f>VLOOKUP(B293,Объем!A:E,5,0)</f>
        <v>35.584000000000003</v>
      </c>
      <c r="U293" s="11">
        <f t="shared" si="547"/>
        <v>4.5750000000000028</v>
      </c>
      <c r="V293" s="95">
        <f t="shared" ref="V293:V295" si="629">$U293*V$627/G$1*G293</f>
        <v>1.4809046066099993</v>
      </c>
      <c r="W293" s="95">
        <f t="shared" ref="W293:W295" si="630">$U293*W$627/H$1*H293</f>
        <v>1.3335004628139044</v>
      </c>
      <c r="X293" s="95">
        <f t="shared" ref="X293:X295" si="631">$U293*X$627/I$1*I293</f>
        <v>1.0557616674517589</v>
      </c>
      <c r="Y293" s="95">
        <f t="shared" ref="Y293:Y295" si="632">$U293*Y$627/J$1*J293</f>
        <v>0.70483326312434047</v>
      </c>
      <c r="Z293" s="12">
        <f t="shared" si="551"/>
        <v>0.33601099529967604</v>
      </c>
      <c r="AA293" s="12">
        <f t="shared" si="552"/>
        <v>0.28169714722988159</v>
      </c>
      <c r="AB293" s="12">
        <f t="shared" si="553"/>
        <v>0.11708256311383068</v>
      </c>
      <c r="AD293" s="12">
        <f t="shared" si="557"/>
        <v>1.8169156019096753</v>
      </c>
      <c r="AE293" s="12">
        <f t="shared" si="558"/>
        <v>1.6151976100437859</v>
      </c>
      <c r="AF293" s="12">
        <f t="shared" si="559"/>
        <v>1.1728442305655895</v>
      </c>
      <c r="AG293" s="12">
        <f t="shared" si="560"/>
        <v>0.70483326312434047</v>
      </c>
      <c r="AH293" s="30">
        <f t="shared" si="561"/>
        <v>4939.8664767840637</v>
      </c>
      <c r="AI293" s="30">
        <f t="shared" si="562"/>
        <v>4391.4315661392466</v>
      </c>
      <c r="AJ293" s="30">
        <f t="shared" si="563"/>
        <v>3188.7523509463363</v>
      </c>
      <c r="AK293" s="30">
        <f t="shared" si="564"/>
        <v>1916.3147724477194</v>
      </c>
      <c r="AM293" s="30">
        <f t="shared" si="565"/>
        <v>14436.365166317366</v>
      </c>
      <c r="AN293" s="12">
        <f t="shared" si="566"/>
        <v>0.73479070564338833</v>
      </c>
      <c r="AO293">
        <f t="shared" si="567"/>
        <v>9613.76</v>
      </c>
      <c r="AQ293" s="75"/>
      <c r="AR293" s="75"/>
      <c r="AS293" s="75"/>
      <c r="AT293" s="75"/>
      <c r="AU293" s="75"/>
      <c r="AV293" s="75"/>
      <c r="AW293" s="75"/>
      <c r="AX293" s="164" t="s">
        <v>1206</v>
      </c>
      <c r="AY293" s="108">
        <v>9613.76</v>
      </c>
      <c r="AZ293" s="75"/>
      <c r="BA293" s="75"/>
      <c r="BB293" s="75"/>
      <c r="BC293" s="75"/>
      <c r="BD293" s="75"/>
      <c r="BE293" s="75"/>
    </row>
    <row r="294" spans="1:57" x14ac:dyDescent="0.3">
      <c r="A294" s="37" t="s">
        <v>431</v>
      </c>
      <c r="B294" s="37" t="s">
        <v>928</v>
      </c>
      <c r="C294" s="2"/>
      <c r="D294" s="2"/>
      <c r="E294" s="1">
        <f>VLOOKUP(B294,Площадь!A:B,2,0)</f>
        <v>70.099999999999994</v>
      </c>
      <c r="F294">
        <f t="shared" si="542"/>
        <v>120</v>
      </c>
      <c r="G294" s="1">
        <v>31</v>
      </c>
      <c r="H294" s="1">
        <v>28</v>
      </c>
      <c r="I294" s="1">
        <v>31</v>
      </c>
      <c r="J294" s="1">
        <v>30</v>
      </c>
      <c r="L294" s="112"/>
      <c r="N294" s="16">
        <f t="shared" si="543"/>
        <v>70.099999999999994</v>
      </c>
      <c r="O294" s="16">
        <f t="shared" si="544"/>
        <v>70.099999999999994</v>
      </c>
      <c r="P294" s="16">
        <f t="shared" si="545"/>
        <v>70.099999999999994</v>
      </c>
      <c r="Q294" s="16">
        <f t="shared" si="546"/>
        <v>70.099999999999994</v>
      </c>
      <c r="R294" s="120"/>
      <c r="S294" s="159" t="str">
        <f>VLOOKUP(B294,Объем!A:D,4,0)</f>
        <v>29,407</v>
      </c>
      <c r="T294" s="159">
        <f>VLOOKUP(B294,Объем!A:E,5,0)</f>
        <v>33.895299999999999</v>
      </c>
      <c r="U294" s="11">
        <f t="shared" si="547"/>
        <v>4.4882999999999988</v>
      </c>
      <c r="V294" s="95">
        <f t="shared" si="629"/>
        <v>1.4528402504585036</v>
      </c>
      <c r="W294" s="95">
        <f t="shared" si="630"/>
        <v>1.3082295360104137</v>
      </c>
      <c r="X294" s="95">
        <f t="shared" si="631"/>
        <v>1.0357541184751311</v>
      </c>
      <c r="Y294" s="95">
        <f t="shared" si="632"/>
        <v>0.69147609505595076</v>
      </c>
      <c r="Z294" s="12">
        <f t="shared" si="551"/>
        <v>0.51316711918316538</v>
      </c>
      <c r="AA294" s="12">
        <f t="shared" si="552"/>
        <v>0.43021721178245537</v>
      </c>
      <c r="AB294" s="12">
        <f t="shared" si="553"/>
        <v>0.17881236763136232</v>
      </c>
      <c r="AD294" s="12">
        <f t="shared" si="557"/>
        <v>1.9660073696416691</v>
      </c>
      <c r="AE294" s="12">
        <f t="shared" si="558"/>
        <v>1.7384467477928691</v>
      </c>
      <c r="AF294" s="12">
        <f t="shared" si="559"/>
        <v>1.2145664861064933</v>
      </c>
      <c r="AG294" s="12">
        <f t="shared" si="560"/>
        <v>0.69147609505595076</v>
      </c>
      <c r="AH294" s="30">
        <f t="shared" si="561"/>
        <v>5345.2201567291631</v>
      </c>
      <c r="AI294" s="30">
        <f t="shared" si="562"/>
        <v>4726.5237868342083</v>
      </c>
      <c r="AJ294" s="30">
        <f t="shared" si="563"/>
        <v>3302.1876537560565</v>
      </c>
      <c r="AK294" s="30">
        <f t="shared" si="564"/>
        <v>1879.9990367600201</v>
      </c>
      <c r="AM294" s="30">
        <f t="shared" si="565"/>
        <v>15253.930634079448</v>
      </c>
      <c r="AN294" s="12">
        <f t="shared" si="566"/>
        <v>1.1221966985969831</v>
      </c>
      <c r="AO294">
        <f t="shared" si="567"/>
        <v>10601.24</v>
      </c>
      <c r="AX294" s="164" t="s">
        <v>431</v>
      </c>
      <c r="AY294" s="108">
        <v>10601.24</v>
      </c>
    </row>
    <row r="295" spans="1:57" x14ac:dyDescent="0.3">
      <c r="A295" s="37" t="s">
        <v>1244</v>
      </c>
      <c r="B295" s="37" t="s">
        <v>929</v>
      </c>
      <c r="C295" s="2"/>
      <c r="D295" s="2"/>
      <c r="E295" s="1">
        <f>VLOOKUP(B295,Площадь!A:B,2,0)</f>
        <v>56.5</v>
      </c>
      <c r="F295">
        <f t="shared" si="542"/>
        <v>120</v>
      </c>
      <c r="G295" s="1">
        <v>31</v>
      </c>
      <c r="H295" s="1">
        <v>28</v>
      </c>
      <c r="I295" s="1">
        <v>31</v>
      </c>
      <c r="J295" s="1">
        <v>30</v>
      </c>
      <c r="L295" s="112"/>
      <c r="N295" s="16">
        <f t="shared" si="543"/>
        <v>56.5</v>
      </c>
      <c r="O295" s="16">
        <f t="shared" si="544"/>
        <v>56.5</v>
      </c>
      <c r="P295" s="16">
        <f t="shared" si="545"/>
        <v>56.5</v>
      </c>
      <c r="Q295" s="16">
        <f t="shared" si="546"/>
        <v>56.5</v>
      </c>
      <c r="R295" s="120"/>
      <c r="S295" s="159" t="str">
        <f>VLOOKUP(B295,Объем!A:D,4,0)</f>
        <v>23,714</v>
      </c>
      <c r="T295" s="159">
        <f>VLOOKUP(B295,Объем!A:E,5,0)</f>
        <v>27.703199999999999</v>
      </c>
      <c r="U295" s="11">
        <f t="shared" si="547"/>
        <v>3.9892000000000003</v>
      </c>
      <c r="V295" s="95">
        <f t="shared" si="629"/>
        <v>1.2912840779647228</v>
      </c>
      <c r="W295" s="95">
        <f t="shared" si="630"/>
        <v>1.1627541084715245</v>
      </c>
      <c r="X295" s="95">
        <f t="shared" si="631"/>
        <v>0.92057802050241622</v>
      </c>
      <c r="Y295" s="95">
        <f t="shared" si="632"/>
        <v>0.61458379306133715</v>
      </c>
      <c r="Z295" s="12">
        <f t="shared" si="551"/>
        <v>0.41360830576103919</v>
      </c>
      <c r="AA295" s="12">
        <f t="shared" si="552"/>
        <v>0.34675139038100899</v>
      </c>
      <c r="AB295" s="12">
        <f t="shared" si="553"/>
        <v>0.14412123781985695</v>
      </c>
      <c r="AD295" s="12">
        <f t="shared" si="557"/>
        <v>1.7048923837257619</v>
      </c>
      <c r="AE295" s="12">
        <f t="shared" si="558"/>
        <v>1.5095054988525334</v>
      </c>
      <c r="AF295" s="12">
        <f t="shared" si="559"/>
        <v>1.0646992583222732</v>
      </c>
      <c r="AG295" s="12">
        <f t="shared" si="560"/>
        <v>0.61458379306133715</v>
      </c>
      <c r="AH295" s="30">
        <f t="shared" si="561"/>
        <v>4635.2955107212765</v>
      </c>
      <c r="AI295" s="30">
        <f t="shared" si="562"/>
        <v>4104.0737403902449</v>
      </c>
      <c r="AJ295" s="30">
        <f t="shared" si="563"/>
        <v>2894.7256375117631</v>
      </c>
      <c r="AK295" s="30">
        <f t="shared" si="564"/>
        <v>1670.9427082510247</v>
      </c>
      <c r="AM295" s="30">
        <f t="shared" si="565"/>
        <v>13305.03759687431</v>
      </c>
      <c r="AN295" s="12">
        <f t="shared" si="566"/>
        <v>0.90448093396190521</v>
      </c>
      <c r="AO295">
        <f t="shared" si="567"/>
        <v>10281.48</v>
      </c>
      <c r="AX295" s="164" t="s">
        <v>1244</v>
      </c>
      <c r="AY295" s="108">
        <v>10281.48</v>
      </c>
    </row>
    <row r="296" spans="1:57" x14ac:dyDescent="0.3">
      <c r="A296" s="37" t="s">
        <v>432</v>
      </c>
      <c r="B296" s="37" t="s">
        <v>930</v>
      </c>
      <c r="C296" s="2"/>
      <c r="D296" s="2"/>
      <c r="E296" s="1">
        <f>VLOOKUP(B296,Площадь!A:B,2,0)</f>
        <v>90.8</v>
      </c>
      <c r="F296">
        <f t="shared" si="542"/>
        <v>120</v>
      </c>
      <c r="G296" s="1">
        <v>31</v>
      </c>
      <c r="H296" s="1">
        <v>28</v>
      </c>
      <c r="I296" s="1">
        <v>31</v>
      </c>
      <c r="J296" s="1">
        <v>30</v>
      </c>
      <c r="L296" s="112"/>
      <c r="N296" s="16">
        <f t="shared" si="543"/>
        <v>90.8</v>
      </c>
      <c r="O296" s="16">
        <f t="shared" si="544"/>
        <v>90.8</v>
      </c>
      <c r="P296" s="16">
        <f t="shared" si="545"/>
        <v>90.8</v>
      </c>
      <c r="Q296" s="16">
        <f t="shared" si="546"/>
        <v>90.8</v>
      </c>
      <c r="R296" s="120"/>
      <c r="S296" s="159" t="str">
        <f>VLOOKUP(B296,Объем!A:D,4,0)</f>
        <v>39,446</v>
      </c>
      <c r="T296" s="159" t="str">
        <f>VLOOKUP(B296,Объем!A:E,5,0)</f>
        <v>нет</v>
      </c>
      <c r="U296" s="11" t="e">
        <f t="shared" si="547"/>
        <v>#VALUE!</v>
      </c>
      <c r="V296" s="95">
        <f t="shared" ref="V296:V297" si="633">$V$631*$E296*G296</f>
        <v>0.91144309722402583</v>
      </c>
      <c r="W296" s="95">
        <f t="shared" ref="W296:W297" si="634">$V$631*$E296*H296</f>
        <v>0.82323892652492658</v>
      </c>
      <c r="X296" s="95">
        <f t="shared" ref="X296:X297" si="635">$V$631*$E296*I296</f>
        <v>0.91144309722402583</v>
      </c>
      <c r="Y296" s="95">
        <f t="shared" ref="Y296:Y297" si="636">$V$631*$E296*J296</f>
        <v>0.88204170699099271</v>
      </c>
      <c r="Z296" s="12">
        <f t="shared" si="551"/>
        <v>0.66470148961243103</v>
      </c>
      <c r="AA296" s="12">
        <f t="shared" si="552"/>
        <v>0.55725710170965692</v>
      </c>
      <c r="AB296" s="12">
        <f t="shared" si="553"/>
        <v>0.23161430785916831</v>
      </c>
      <c r="AD296" s="12">
        <f t="shared" si="557"/>
        <v>1.576144586836457</v>
      </c>
      <c r="AE296" s="12">
        <f t="shared" si="558"/>
        <v>1.3804960282345835</v>
      </c>
      <c r="AF296" s="12">
        <f t="shared" si="559"/>
        <v>1.1430574050831941</v>
      </c>
      <c r="AG296" s="12">
        <f t="shared" si="560"/>
        <v>0.88204170699099271</v>
      </c>
      <c r="AH296" s="30">
        <f t="shared" si="561"/>
        <v>4285.2534255826959</v>
      </c>
      <c r="AI296" s="30">
        <f t="shared" si="562"/>
        <v>3753.3202114847504</v>
      </c>
      <c r="AJ296" s="30">
        <f t="shared" si="563"/>
        <v>3107.7673340882898</v>
      </c>
      <c r="AK296" s="30">
        <f t="shared" si="564"/>
        <v>2398.1126338012509</v>
      </c>
      <c r="AM296" s="30">
        <f t="shared" si="565"/>
        <v>13544.453604956987</v>
      </c>
      <c r="AN296" s="12">
        <f t="shared" si="566"/>
        <v>1.4535728991812564</v>
      </c>
      <c r="AO296">
        <f t="shared" si="567"/>
        <v>10364.16</v>
      </c>
      <c r="AX296" s="164" t="s">
        <v>432</v>
      </c>
      <c r="AY296" s="108">
        <v>10364.16</v>
      </c>
    </row>
    <row r="297" spans="1:57" x14ac:dyDescent="0.3">
      <c r="A297" s="37" t="s">
        <v>433</v>
      </c>
      <c r="B297" s="37" t="s">
        <v>83</v>
      </c>
      <c r="C297" s="2"/>
      <c r="D297" s="2"/>
      <c r="E297" s="1">
        <f>VLOOKUP(B297,Площадь!A:B,2,0)</f>
        <v>70.599999999999994</v>
      </c>
      <c r="F297">
        <f t="shared" si="542"/>
        <v>120</v>
      </c>
      <c r="G297" s="1">
        <v>31</v>
      </c>
      <c r="H297" s="1">
        <v>28</v>
      </c>
      <c r="I297" s="1">
        <v>31</v>
      </c>
      <c r="J297" s="1">
        <v>30</v>
      </c>
      <c r="L297" s="112"/>
      <c r="N297" s="16">
        <f t="shared" si="543"/>
        <v>70.599999999999994</v>
      </c>
      <c r="O297" s="16">
        <f t="shared" si="544"/>
        <v>70.599999999999994</v>
      </c>
      <c r="P297" s="16">
        <f t="shared" si="545"/>
        <v>70.599999999999994</v>
      </c>
      <c r="Q297" s="16">
        <f t="shared" si="546"/>
        <v>70.599999999999994</v>
      </c>
      <c r="R297" s="120"/>
      <c r="S297" s="159">
        <f>VLOOKUP(B297,Объем!A:D,4,0)</f>
        <v>21.444884578473228</v>
      </c>
      <c r="T297" s="159" t="str">
        <f>VLOOKUP(B297,Объем!A:E,5,0)</f>
        <v>не работает</v>
      </c>
      <c r="U297" s="11" t="e">
        <f t="shared" si="547"/>
        <v>#VALUE!</v>
      </c>
      <c r="V297" s="95">
        <f t="shared" si="633"/>
        <v>0.70867712185039888</v>
      </c>
      <c r="W297" s="95">
        <f t="shared" si="634"/>
        <v>0.64009546489713454</v>
      </c>
      <c r="X297" s="95">
        <f t="shared" si="635"/>
        <v>0.70867712185039888</v>
      </c>
      <c r="Y297" s="95">
        <f t="shared" si="636"/>
        <v>0.68581656953264414</v>
      </c>
      <c r="Z297" s="12">
        <f t="shared" si="551"/>
        <v>0.5168273696766259</v>
      </c>
      <c r="AA297" s="12">
        <f t="shared" si="552"/>
        <v>0.4332858081575085</v>
      </c>
      <c r="AB297" s="12">
        <f t="shared" si="553"/>
        <v>0.18008777681560884</v>
      </c>
      <c r="AD297" s="12">
        <f t="shared" si="557"/>
        <v>1.2255044915270248</v>
      </c>
      <c r="AE297" s="12">
        <f t="shared" si="558"/>
        <v>1.073381273054643</v>
      </c>
      <c r="AF297" s="12">
        <f t="shared" si="559"/>
        <v>0.88876489866600772</v>
      </c>
      <c r="AG297" s="12">
        <f t="shared" si="560"/>
        <v>0.68581656953264414</v>
      </c>
      <c r="AH297" s="30">
        <f t="shared" si="561"/>
        <v>3331.9261216535056</v>
      </c>
      <c r="AI297" s="30">
        <f t="shared" si="562"/>
        <v>2918.330472806425</v>
      </c>
      <c r="AJ297" s="30">
        <f t="shared" si="563"/>
        <v>2416.3917817911151</v>
      </c>
      <c r="AK297" s="30">
        <f t="shared" si="564"/>
        <v>1864.6118055767436</v>
      </c>
      <c r="AM297" s="30">
        <f t="shared" si="565"/>
        <v>10531.260181827789</v>
      </c>
      <c r="AN297" s="12">
        <f t="shared" si="566"/>
        <v>1.1302009546497431</v>
      </c>
      <c r="AO297">
        <f t="shared" si="567"/>
        <v>7347.32</v>
      </c>
      <c r="AX297" s="164" t="s">
        <v>433</v>
      </c>
      <c r="AY297" s="108">
        <v>7347.32</v>
      </c>
    </row>
    <row r="298" spans="1:57" x14ac:dyDescent="0.3">
      <c r="A298" s="37" t="s">
        <v>434</v>
      </c>
      <c r="B298" s="37" t="s">
        <v>931</v>
      </c>
      <c r="C298" s="2"/>
      <c r="D298" s="2"/>
      <c r="E298" s="1">
        <f>VLOOKUP(B298,Площадь!A:B,2,0)</f>
        <v>58.9</v>
      </c>
      <c r="F298">
        <f t="shared" si="542"/>
        <v>120</v>
      </c>
      <c r="G298" s="1">
        <v>31</v>
      </c>
      <c r="H298" s="1">
        <v>28</v>
      </c>
      <c r="I298" s="1">
        <v>31</v>
      </c>
      <c r="J298" s="1">
        <v>30</v>
      </c>
      <c r="L298" s="112"/>
      <c r="N298" s="16">
        <f t="shared" si="543"/>
        <v>58.9</v>
      </c>
      <c r="O298" s="16">
        <f t="shared" si="544"/>
        <v>58.9</v>
      </c>
      <c r="P298" s="16">
        <f t="shared" si="545"/>
        <v>58.9</v>
      </c>
      <c r="Q298" s="16">
        <f t="shared" si="546"/>
        <v>58.9</v>
      </c>
      <c r="R298" s="120"/>
      <c r="S298" s="159" t="str">
        <f>VLOOKUP(B298,Объем!A:D,4,0)</f>
        <v>19,885</v>
      </c>
      <c r="T298" s="159">
        <f>VLOOKUP(B298,Объем!A:E,5,0)</f>
        <v>22.706</v>
      </c>
      <c r="U298" s="11">
        <f t="shared" si="547"/>
        <v>2.820999999999998</v>
      </c>
      <c r="V298" s="95">
        <f t="shared" ref="V298:V299" si="637">$U298*V$627/G$1*G298</f>
        <v>0.9131435836605033</v>
      </c>
      <c r="W298" s="95">
        <f t="shared" ref="W298:W299" si="638">$U298*W$627/H$1*H298</f>
        <v>0.82225241652415726</v>
      </c>
      <c r="X298" s="95">
        <f t="shared" ref="X298:X299" si="639">$U298*X$627/I$1*I298</f>
        <v>0.65099533636752083</v>
      </c>
      <c r="Y298" s="95">
        <f t="shared" ref="Y298:Y299" si="640">$U298*Y$627/J$1*J298</f>
        <v>0.43460866344781679</v>
      </c>
      <c r="Z298" s="12">
        <f t="shared" si="551"/>
        <v>0.43117750812964967</v>
      </c>
      <c r="AA298" s="12">
        <f t="shared" si="552"/>
        <v>0.36148065298126419</v>
      </c>
      <c r="AB298" s="12">
        <f t="shared" si="553"/>
        <v>0.15024320190424023</v>
      </c>
      <c r="AD298" s="12">
        <f t="shared" si="557"/>
        <v>1.3443210917901529</v>
      </c>
      <c r="AE298" s="12">
        <f t="shared" si="558"/>
        <v>1.1837330695054216</v>
      </c>
      <c r="AF298" s="12">
        <f t="shared" si="559"/>
        <v>0.80123853827176106</v>
      </c>
      <c r="AG298" s="12">
        <f t="shared" si="560"/>
        <v>0.43460866344781679</v>
      </c>
      <c r="AH298" s="30">
        <f t="shared" si="561"/>
        <v>3654.9670707809037</v>
      </c>
      <c r="AI298" s="30">
        <f t="shared" si="562"/>
        <v>3218.3571440327305</v>
      </c>
      <c r="AJ298" s="30">
        <f t="shared" si="563"/>
        <v>2178.4233626240293</v>
      </c>
      <c r="AK298" s="30">
        <f t="shared" si="564"/>
        <v>1181.6227263551932</v>
      </c>
      <c r="AM298" s="30">
        <f t="shared" si="565"/>
        <v>10233.370303792857</v>
      </c>
      <c r="AN298" s="12">
        <f t="shared" si="566"/>
        <v>0.94290136301515404</v>
      </c>
      <c r="AO298">
        <f t="shared" si="567"/>
        <v>5057</v>
      </c>
      <c r="AX298" s="164" t="s">
        <v>434</v>
      </c>
      <c r="AY298" s="108">
        <v>5057</v>
      </c>
    </row>
    <row r="299" spans="1:57" s="75" customFormat="1" x14ac:dyDescent="0.3">
      <c r="A299" s="37" t="s">
        <v>435</v>
      </c>
      <c r="B299" s="37" t="s">
        <v>932</v>
      </c>
      <c r="C299" s="2"/>
      <c r="D299" s="2"/>
      <c r="E299" s="1">
        <f>VLOOKUP(B299,Площадь!A:B,2,0)</f>
        <v>33.799999999999997</v>
      </c>
      <c r="F299">
        <f t="shared" si="542"/>
        <v>120</v>
      </c>
      <c r="G299" s="1">
        <v>31</v>
      </c>
      <c r="H299" s="1">
        <v>28</v>
      </c>
      <c r="I299" s="1">
        <v>31</v>
      </c>
      <c r="J299" s="1">
        <v>30</v>
      </c>
      <c r="K299" s="4"/>
      <c r="L299" s="112"/>
      <c r="M299" s="4"/>
      <c r="N299" s="16">
        <f t="shared" si="543"/>
        <v>33.799999999999997</v>
      </c>
      <c r="O299" s="16">
        <f t="shared" si="544"/>
        <v>33.799999999999997</v>
      </c>
      <c r="P299" s="16">
        <f t="shared" si="545"/>
        <v>33.799999999999997</v>
      </c>
      <c r="Q299" s="16">
        <f t="shared" si="546"/>
        <v>33.799999999999997</v>
      </c>
      <c r="R299" s="124"/>
      <c r="S299" s="159" t="str">
        <f>VLOOKUP(B299,Объем!A:D,4,0)</f>
        <v>15,682</v>
      </c>
      <c r="T299" s="159">
        <f>VLOOKUP(B299,Объем!A:E,5,0)</f>
        <v>17.641999999999999</v>
      </c>
      <c r="U299" s="11">
        <f t="shared" si="547"/>
        <v>1.9599999999999991</v>
      </c>
      <c r="V299" s="95">
        <f t="shared" si="637"/>
        <v>0.63444219212144171</v>
      </c>
      <c r="W299" s="95">
        <f t="shared" si="638"/>
        <v>0.57129200155524584</v>
      </c>
      <c r="X299" s="95">
        <f t="shared" si="639"/>
        <v>0.45230445206676395</v>
      </c>
      <c r="Y299" s="95">
        <f t="shared" si="640"/>
        <v>0.30196135425654774</v>
      </c>
      <c r="Z299" s="12">
        <f t="shared" si="551"/>
        <v>0.24743293335793137</v>
      </c>
      <c r="AA299" s="12">
        <f t="shared" si="552"/>
        <v>0.20743711495359474</v>
      </c>
      <c r="AB299" s="12">
        <f t="shared" si="553"/>
        <v>8.6217660855064854E-2</v>
      </c>
      <c r="AC299" s="12"/>
      <c r="AD299" s="12">
        <f t="shared" si="557"/>
        <v>0.88187512547937308</v>
      </c>
      <c r="AE299" s="12">
        <f t="shared" si="558"/>
        <v>0.77872911650884058</v>
      </c>
      <c r="AF299" s="12">
        <f t="shared" si="559"/>
        <v>0.53852211292182883</v>
      </c>
      <c r="AG299" s="12">
        <f t="shared" si="560"/>
        <v>0.30196135425654774</v>
      </c>
      <c r="AH299" s="30">
        <f t="shared" si="561"/>
        <v>2397.6597286558294</v>
      </c>
      <c r="AI299" s="30">
        <f t="shared" si="562"/>
        <v>2117.2242965465662</v>
      </c>
      <c r="AJ299" s="30">
        <f t="shared" si="563"/>
        <v>1464.1446910541267</v>
      </c>
      <c r="AK299" s="30">
        <f t="shared" si="564"/>
        <v>820.9785691797872</v>
      </c>
      <c r="AL299"/>
      <c r="AM299" s="30">
        <f t="shared" si="565"/>
        <v>6800.0072854363088</v>
      </c>
      <c r="AN299" s="12">
        <f t="shared" si="566"/>
        <v>0.54108770916659099</v>
      </c>
      <c r="AO299">
        <f t="shared" si="567"/>
        <v>4560</v>
      </c>
      <c r="AP299"/>
      <c r="AQ299"/>
      <c r="AR299"/>
      <c r="AS299"/>
      <c r="AT299"/>
      <c r="AU299"/>
      <c r="AV299"/>
      <c r="AW299"/>
      <c r="AX299" s="164" t="s">
        <v>435</v>
      </c>
      <c r="AY299" s="108">
        <v>4560</v>
      </c>
      <c r="AZ299"/>
      <c r="BA299"/>
      <c r="BB299"/>
      <c r="BC299"/>
      <c r="BD299"/>
      <c r="BE299"/>
    </row>
    <row r="300" spans="1:57" x14ac:dyDescent="0.3">
      <c r="A300" s="37" t="s">
        <v>436</v>
      </c>
      <c r="B300" s="37" t="s">
        <v>933</v>
      </c>
      <c r="C300" s="2"/>
      <c r="D300" s="2"/>
      <c r="E300" s="1">
        <f>VLOOKUP(B300,Площадь!A:B,2,0)</f>
        <v>52.3</v>
      </c>
      <c r="F300">
        <f t="shared" si="542"/>
        <v>120</v>
      </c>
      <c r="G300" s="1">
        <v>31</v>
      </c>
      <c r="H300" s="1">
        <v>28</v>
      </c>
      <c r="I300" s="1">
        <v>31</v>
      </c>
      <c r="J300" s="1">
        <v>30</v>
      </c>
      <c r="L300" s="112"/>
      <c r="N300" s="16">
        <f t="shared" si="543"/>
        <v>52.3</v>
      </c>
      <c r="O300" s="16">
        <f t="shared" si="544"/>
        <v>52.3</v>
      </c>
      <c r="P300" s="16">
        <f t="shared" si="545"/>
        <v>52.3</v>
      </c>
      <c r="Q300" s="16">
        <f t="shared" si="546"/>
        <v>52.3</v>
      </c>
      <c r="R300" s="120"/>
      <c r="S300" s="159" t="str">
        <f>VLOOKUP(B300,Объем!A:D,4,0)</f>
        <v>нет</v>
      </c>
      <c r="T300" s="159" t="str">
        <f>VLOOKUP(B300,Объем!A:E,5,0)</f>
        <v>не работает</v>
      </c>
      <c r="U300" s="11" t="e">
        <f t="shared" si="547"/>
        <v>#VALUE!</v>
      </c>
      <c r="V300" s="95">
        <f t="shared" ref="V300:V301" si="641">$V$631*$E300*G300</f>
        <v>0.52498319366538049</v>
      </c>
      <c r="W300" s="95">
        <f t="shared" ref="W300:W301" si="642">$V$631*$E300*H300</f>
        <v>0.47417836847195655</v>
      </c>
      <c r="X300" s="95">
        <f t="shared" ref="X300:X301" si="643">$V$631*$E300*I300</f>
        <v>0.52498319366538049</v>
      </c>
      <c r="Y300" s="95">
        <f t="shared" ref="Y300:Y301" si="644">$V$631*$E300*J300</f>
        <v>0.50804825193423919</v>
      </c>
      <c r="Z300" s="12">
        <f t="shared" si="551"/>
        <v>0.38286220161597073</v>
      </c>
      <c r="AA300" s="12">
        <f t="shared" si="552"/>
        <v>0.32097518083056226</v>
      </c>
      <c r="AB300" s="12">
        <f t="shared" si="553"/>
        <v>0.13340780067218616</v>
      </c>
      <c r="AD300" s="12">
        <f t="shared" si="557"/>
        <v>0.90784539528135122</v>
      </c>
      <c r="AE300" s="12">
        <f t="shared" si="558"/>
        <v>0.7951535493025188</v>
      </c>
      <c r="AF300" s="12">
        <f t="shared" si="559"/>
        <v>0.65839099433756665</v>
      </c>
      <c r="AG300" s="12">
        <f t="shared" si="560"/>
        <v>0.50804825193423919</v>
      </c>
      <c r="AH300" s="30">
        <f t="shared" si="561"/>
        <v>2468.2682175988434</v>
      </c>
      <c r="AI300" s="30">
        <f t="shared" si="562"/>
        <v>2161.8793729146741</v>
      </c>
      <c r="AJ300" s="30">
        <f t="shared" si="563"/>
        <v>1790.046603224863</v>
      </c>
      <c r="AK300" s="30">
        <f t="shared" si="564"/>
        <v>1381.2917483238482</v>
      </c>
      <c r="AM300" s="30">
        <f t="shared" si="565"/>
        <v>7801.4859420622288</v>
      </c>
      <c r="AN300" s="12">
        <f t="shared" si="566"/>
        <v>0.83724518311871909</v>
      </c>
      <c r="AO300">
        <f t="shared" si="567"/>
        <v>5443.08</v>
      </c>
      <c r="AX300" s="164" t="s">
        <v>436</v>
      </c>
      <c r="AY300" s="108">
        <v>5443.08</v>
      </c>
    </row>
    <row r="301" spans="1:57" x14ac:dyDescent="0.3">
      <c r="A301" s="37" t="s">
        <v>1207</v>
      </c>
      <c r="B301" s="37" t="s">
        <v>934</v>
      </c>
      <c r="C301" s="2"/>
      <c r="D301" s="2"/>
      <c r="E301" s="1">
        <f>VLOOKUP(B301,Площадь!A:B,2,0)</f>
        <v>70.599999999999994</v>
      </c>
      <c r="F301">
        <f t="shared" si="542"/>
        <v>120</v>
      </c>
      <c r="G301" s="1">
        <v>31</v>
      </c>
      <c r="H301" s="1">
        <v>28</v>
      </c>
      <c r="I301" s="1">
        <v>31</v>
      </c>
      <c r="J301" s="1">
        <v>30</v>
      </c>
      <c r="L301" s="112"/>
      <c r="N301" s="16">
        <f t="shared" si="543"/>
        <v>70.599999999999994</v>
      </c>
      <c r="O301" s="16">
        <f t="shared" si="544"/>
        <v>70.599999999999994</v>
      </c>
      <c r="P301" s="16">
        <f t="shared" si="545"/>
        <v>70.599999999999994</v>
      </c>
      <c r="Q301" s="16">
        <f t="shared" si="546"/>
        <v>70.599999999999994</v>
      </c>
      <c r="R301" s="120"/>
      <c r="S301" s="159" t="str">
        <f>VLOOKUP(B301,Объем!A:D,4,0)</f>
        <v>26,491</v>
      </c>
      <c r="T301" s="159" t="str">
        <f>VLOOKUP(B301,Объем!A:E,5,0)</f>
        <v>не работает</v>
      </c>
      <c r="U301" s="11" t="e">
        <f t="shared" si="547"/>
        <v>#VALUE!</v>
      </c>
      <c r="V301" s="95">
        <f t="shared" si="641"/>
        <v>0.70867712185039888</v>
      </c>
      <c r="W301" s="95">
        <f t="shared" si="642"/>
        <v>0.64009546489713454</v>
      </c>
      <c r="X301" s="95">
        <f t="shared" si="643"/>
        <v>0.70867712185039888</v>
      </c>
      <c r="Y301" s="95">
        <f t="shared" si="644"/>
        <v>0.68581656953264414</v>
      </c>
      <c r="Z301" s="12">
        <f t="shared" si="551"/>
        <v>0.5168273696766259</v>
      </c>
      <c r="AA301" s="12">
        <f t="shared" si="552"/>
        <v>0.4332858081575085</v>
      </c>
      <c r="AB301" s="12">
        <f t="shared" si="553"/>
        <v>0.18008777681560884</v>
      </c>
      <c r="AD301" s="12">
        <f t="shared" si="557"/>
        <v>1.2255044915270248</v>
      </c>
      <c r="AE301" s="12">
        <f t="shared" si="558"/>
        <v>1.073381273054643</v>
      </c>
      <c r="AF301" s="12">
        <f t="shared" si="559"/>
        <v>0.88876489866600772</v>
      </c>
      <c r="AG301" s="12">
        <f t="shared" si="560"/>
        <v>0.68581656953264414</v>
      </c>
      <c r="AH301" s="30">
        <f t="shared" si="561"/>
        <v>3331.9261216535056</v>
      </c>
      <c r="AI301" s="30">
        <f t="shared" si="562"/>
        <v>2918.330472806425</v>
      </c>
      <c r="AJ301" s="30">
        <f t="shared" si="563"/>
        <v>2416.3917817911151</v>
      </c>
      <c r="AK301" s="30">
        <f t="shared" si="564"/>
        <v>1864.6118055767436</v>
      </c>
      <c r="AM301" s="30">
        <f t="shared" si="565"/>
        <v>10531.260181827789</v>
      </c>
      <c r="AN301" s="12">
        <f t="shared" si="566"/>
        <v>1.1302009546497431</v>
      </c>
      <c r="AO301">
        <f t="shared" si="567"/>
        <v>8201.0400000000009</v>
      </c>
      <c r="AX301" s="164" t="s">
        <v>1207</v>
      </c>
      <c r="AY301" s="108">
        <v>8201.0400000000009</v>
      </c>
    </row>
    <row r="302" spans="1:57" ht="15" thickBot="1" x14ac:dyDescent="0.35">
      <c r="A302" s="37" t="s">
        <v>437</v>
      </c>
      <c r="B302" s="37" t="s">
        <v>935</v>
      </c>
      <c r="C302" s="2"/>
      <c r="D302" s="2"/>
      <c r="E302" s="1">
        <f>VLOOKUP(B302,Площадь!A:B,2,0)</f>
        <v>57.9</v>
      </c>
      <c r="F302">
        <f t="shared" si="542"/>
        <v>120</v>
      </c>
      <c r="G302" s="1">
        <v>31</v>
      </c>
      <c r="H302" s="1">
        <v>28</v>
      </c>
      <c r="I302" s="1">
        <v>31</v>
      </c>
      <c r="J302" s="1">
        <v>30</v>
      </c>
      <c r="L302" s="112"/>
      <c r="N302" s="16">
        <f t="shared" si="543"/>
        <v>57.9</v>
      </c>
      <c r="O302" s="16">
        <f t="shared" si="544"/>
        <v>57.9</v>
      </c>
      <c r="P302" s="16">
        <f t="shared" si="545"/>
        <v>57.9</v>
      </c>
      <c r="Q302" s="16">
        <f t="shared" si="546"/>
        <v>57.9</v>
      </c>
      <c r="R302" s="120"/>
      <c r="S302" s="159" t="str">
        <f>VLOOKUP(B302,Объем!A:D,4,0)</f>
        <v>18,293</v>
      </c>
      <c r="T302" s="159">
        <f>VLOOKUP(B302,Объем!A:E,5,0)</f>
        <v>21.172000000000001</v>
      </c>
      <c r="U302" s="11">
        <f t="shared" si="547"/>
        <v>2.8790000000000013</v>
      </c>
      <c r="V302" s="95">
        <f t="shared" ref="V302:V303" si="645">$U302*V$627/G$1*G302</f>
        <v>0.93191789342736342</v>
      </c>
      <c r="W302" s="95">
        <f t="shared" ref="W302:W303" si="646">$U302*W$627/H$1*H302</f>
        <v>0.83915799616201758</v>
      </c>
      <c r="X302" s="95">
        <f t="shared" ref="X302:X303" si="647">$U302*X$627/I$1*I302</f>
        <v>0.6643798558674564</v>
      </c>
      <c r="Y302" s="95">
        <f t="shared" ref="Y302:Y303" si="648">$U302*Y$627/J$1*J302</f>
        <v>0.44354425454316415</v>
      </c>
      <c r="Z302" s="12">
        <f t="shared" si="551"/>
        <v>0.42385700714272861</v>
      </c>
      <c r="AA302" s="12">
        <f t="shared" si="552"/>
        <v>0.35534346023115787</v>
      </c>
      <c r="AB302" s="12">
        <f t="shared" si="553"/>
        <v>0.14769238353574721</v>
      </c>
      <c r="AD302" s="12">
        <f t="shared" si="557"/>
        <v>1.3557749005700921</v>
      </c>
      <c r="AE302" s="12">
        <f t="shared" si="558"/>
        <v>1.1945014563931755</v>
      </c>
      <c r="AF302" s="12">
        <f t="shared" si="559"/>
        <v>0.81207223940320361</v>
      </c>
      <c r="AG302" s="12">
        <f t="shared" si="560"/>
        <v>0.44354425454316415</v>
      </c>
      <c r="AH302" s="30">
        <f t="shared" si="561"/>
        <v>3686.1079151679778</v>
      </c>
      <c r="AI302" s="30">
        <f t="shared" si="562"/>
        <v>3247.6344496708934</v>
      </c>
      <c r="AJ302" s="30">
        <f t="shared" si="563"/>
        <v>2207.8782459342183</v>
      </c>
      <c r="AK302" s="30">
        <f t="shared" si="564"/>
        <v>1205.9169901370456</v>
      </c>
      <c r="AM302" s="30">
        <f t="shared" si="565"/>
        <v>10347.537600910136</v>
      </c>
      <c r="AN302" s="12">
        <f t="shared" si="566"/>
        <v>0.92689285090963369</v>
      </c>
      <c r="AO302">
        <f t="shared" si="567"/>
        <v>6844.92</v>
      </c>
      <c r="AX302" s="164" t="s">
        <v>437</v>
      </c>
      <c r="AY302" s="108">
        <v>6844.92</v>
      </c>
    </row>
    <row r="303" spans="1:57" x14ac:dyDescent="0.3">
      <c r="A303" s="37" t="s">
        <v>438</v>
      </c>
      <c r="B303" s="37" t="s">
        <v>936</v>
      </c>
      <c r="C303" s="2"/>
      <c r="D303" s="2"/>
      <c r="E303" s="1">
        <f>VLOOKUP(B303,Площадь!A:B,2,0)</f>
        <v>33.4</v>
      </c>
      <c r="F303">
        <f t="shared" si="542"/>
        <v>120</v>
      </c>
      <c r="G303" s="1">
        <v>31</v>
      </c>
      <c r="H303" s="1">
        <v>28</v>
      </c>
      <c r="I303" s="1">
        <v>31</v>
      </c>
      <c r="J303" s="1">
        <v>30</v>
      </c>
      <c r="L303" s="112"/>
      <c r="N303" s="16">
        <f t="shared" si="543"/>
        <v>33.4</v>
      </c>
      <c r="O303" s="16">
        <f t="shared" si="544"/>
        <v>33.4</v>
      </c>
      <c r="P303" s="16">
        <f t="shared" si="545"/>
        <v>33.4</v>
      </c>
      <c r="Q303" s="16">
        <f t="shared" si="546"/>
        <v>33.4</v>
      </c>
      <c r="R303" s="122"/>
      <c r="S303" s="159" t="str">
        <f>VLOOKUP(B303,Объем!A:D,4,0)</f>
        <v>11,824</v>
      </c>
      <c r="T303" s="159">
        <f>VLOOKUP(B303,Объем!A:E,5,0)</f>
        <v>13.532</v>
      </c>
      <c r="U303" s="11">
        <f t="shared" si="547"/>
        <v>1.7080000000000002</v>
      </c>
      <c r="V303" s="95">
        <f t="shared" si="645"/>
        <v>0.55287105313439944</v>
      </c>
      <c r="W303" s="95">
        <f t="shared" si="646"/>
        <v>0.49784017278385745</v>
      </c>
      <c r="X303" s="95">
        <f t="shared" si="647"/>
        <v>0.39415102251532308</v>
      </c>
      <c r="Y303" s="95">
        <f t="shared" si="648"/>
        <v>0.26313775156642033</v>
      </c>
      <c r="Z303" s="12">
        <f t="shared" si="551"/>
        <v>0.24450473296316297</v>
      </c>
      <c r="AA303" s="12">
        <f t="shared" si="552"/>
        <v>0.20498223785355218</v>
      </c>
      <c r="AB303" s="12">
        <f t="shared" si="553"/>
        <v>8.5197333507667644E-2</v>
      </c>
      <c r="AD303" s="12">
        <f t="shared" si="557"/>
        <v>0.79737578609756243</v>
      </c>
      <c r="AE303" s="12">
        <f t="shared" si="558"/>
        <v>0.70282241063740969</v>
      </c>
      <c r="AF303" s="12">
        <f t="shared" si="559"/>
        <v>0.47934835602299075</v>
      </c>
      <c r="AG303" s="12">
        <f t="shared" si="560"/>
        <v>0.26313775156642033</v>
      </c>
      <c r="AH303" s="30">
        <f t="shared" si="561"/>
        <v>2167.921234757775</v>
      </c>
      <c r="AI303" s="30">
        <f t="shared" si="562"/>
        <v>1910.8476264892024</v>
      </c>
      <c r="AJ303" s="30">
        <f t="shared" si="563"/>
        <v>1303.2618973224278</v>
      </c>
      <c r="AK303" s="30">
        <f t="shared" si="564"/>
        <v>715.42418171381496</v>
      </c>
      <c r="AM303" s="30">
        <f t="shared" si="565"/>
        <v>6097.4549402832199</v>
      </c>
      <c r="AN303" s="12">
        <f t="shared" si="566"/>
        <v>0.53468430432438285</v>
      </c>
      <c r="AO303">
        <f t="shared" si="567"/>
        <v>4675.28</v>
      </c>
      <c r="AQ303" s="75"/>
      <c r="AR303" s="75"/>
      <c r="AS303" s="75"/>
      <c r="AT303" s="75"/>
      <c r="AU303" s="75"/>
      <c r="AV303" s="75"/>
      <c r="AW303" s="75"/>
      <c r="AX303" s="164" t="s">
        <v>438</v>
      </c>
      <c r="AY303" s="108">
        <v>4675.28</v>
      </c>
      <c r="AZ303" s="75"/>
      <c r="BA303" s="75"/>
      <c r="BB303" s="75"/>
      <c r="BC303" s="75"/>
      <c r="BD303" s="75"/>
      <c r="BE303" s="75"/>
    </row>
    <row r="304" spans="1:57" x14ac:dyDescent="0.3">
      <c r="A304" s="37" t="s">
        <v>439</v>
      </c>
      <c r="B304" s="37" t="s">
        <v>937</v>
      </c>
      <c r="C304" s="2"/>
      <c r="D304" s="2"/>
      <c r="E304" s="1">
        <f>VLOOKUP(B304,Площадь!A:B,2,0)</f>
        <v>51.4</v>
      </c>
      <c r="F304">
        <f t="shared" si="542"/>
        <v>120</v>
      </c>
      <c r="G304" s="1">
        <v>31</v>
      </c>
      <c r="H304" s="1">
        <v>28</v>
      </c>
      <c r="I304" s="1">
        <v>31</v>
      </c>
      <c r="J304" s="1">
        <v>30</v>
      </c>
      <c r="L304" s="112"/>
      <c r="N304" s="16">
        <f t="shared" si="543"/>
        <v>51.4</v>
      </c>
      <c r="O304" s="16">
        <f t="shared" si="544"/>
        <v>51.4</v>
      </c>
      <c r="P304" s="16">
        <f t="shared" si="545"/>
        <v>51.4</v>
      </c>
      <c r="Q304" s="16">
        <f t="shared" si="546"/>
        <v>51.4</v>
      </c>
      <c r="R304" s="120"/>
      <c r="S304" s="159" t="str">
        <f>VLOOKUP(B304,Объем!A:D,4,0)</f>
        <v>17,559</v>
      </c>
      <c r="T304" s="159" t="str">
        <f>VLOOKUP(B304,Объем!A:E,5,0)</f>
        <v>не работает</v>
      </c>
      <c r="U304" s="11" t="e">
        <f t="shared" si="547"/>
        <v>#VALUE!</v>
      </c>
      <c r="V304" s="95">
        <f>$V$631*$E304*G304</f>
        <v>0.5159490660497239</v>
      </c>
      <c r="W304" s="95">
        <f t="shared" ref="W304" si="649">$V$631*$E304*H304</f>
        <v>0.46601851127071836</v>
      </c>
      <c r="X304" s="95">
        <f t="shared" ref="X304" si="650">$V$631*$E304*I304</f>
        <v>0.5159490660497239</v>
      </c>
      <c r="Y304" s="95">
        <f t="shared" ref="Y304" si="651">$V$631*$E304*J304</f>
        <v>0.49930554779005537</v>
      </c>
      <c r="Z304" s="12">
        <f t="shared" si="551"/>
        <v>0.37627375072774183</v>
      </c>
      <c r="AA304" s="12">
        <f t="shared" si="552"/>
        <v>0.31545170735546657</v>
      </c>
      <c r="AB304" s="12">
        <f t="shared" si="553"/>
        <v>0.13111206414054241</v>
      </c>
      <c r="AD304" s="12">
        <f t="shared" si="557"/>
        <v>0.89222281677746573</v>
      </c>
      <c r="AE304" s="12">
        <f t="shared" si="558"/>
        <v>0.78147021862618493</v>
      </c>
      <c r="AF304" s="12">
        <f t="shared" si="559"/>
        <v>0.64706113019026634</v>
      </c>
      <c r="AG304" s="12">
        <f t="shared" si="560"/>
        <v>0.49930554779005537</v>
      </c>
      <c r="AH304" s="30">
        <f t="shared" si="561"/>
        <v>2425.7932387109095</v>
      </c>
      <c r="AI304" s="30">
        <f t="shared" si="562"/>
        <v>2124.676859805244</v>
      </c>
      <c r="AJ304" s="30">
        <f t="shared" si="563"/>
        <v>1759.2427419839</v>
      </c>
      <c r="AK304" s="30">
        <f t="shared" si="564"/>
        <v>1357.5219094425584</v>
      </c>
      <c r="AM304" s="30">
        <f t="shared" si="565"/>
        <v>7667.2347499426114</v>
      </c>
      <c r="AN304" s="12">
        <f t="shared" si="566"/>
        <v>0.82283752222375084</v>
      </c>
      <c r="AO304">
        <f t="shared" si="567"/>
        <v>6094.52</v>
      </c>
      <c r="AX304" s="164" t="s">
        <v>439</v>
      </c>
      <c r="AY304" s="108">
        <v>6094.52</v>
      </c>
    </row>
    <row r="305" spans="1:57" x14ac:dyDescent="0.3">
      <c r="A305" s="37" t="s">
        <v>440</v>
      </c>
      <c r="B305" s="37" t="s">
        <v>938</v>
      </c>
      <c r="C305" s="2"/>
      <c r="D305" s="2"/>
      <c r="E305" s="1">
        <f>VLOOKUP(B305,Площадь!A:B,2,0)</f>
        <v>69.8</v>
      </c>
      <c r="F305">
        <f t="shared" si="542"/>
        <v>120</v>
      </c>
      <c r="G305" s="1">
        <v>31</v>
      </c>
      <c r="H305" s="1">
        <v>28</v>
      </c>
      <c r="I305" s="1">
        <v>31</v>
      </c>
      <c r="J305" s="1">
        <v>30</v>
      </c>
      <c r="L305" s="112"/>
      <c r="N305" s="16">
        <f t="shared" si="543"/>
        <v>69.8</v>
      </c>
      <c r="O305" s="16">
        <f t="shared" si="544"/>
        <v>69.8</v>
      </c>
      <c r="P305" s="16">
        <f t="shared" si="545"/>
        <v>69.8</v>
      </c>
      <c r="Q305" s="16">
        <f t="shared" si="546"/>
        <v>69.8</v>
      </c>
      <c r="R305" s="120"/>
      <c r="S305" s="159">
        <f>VLOOKUP(B305,Объем!A:D,4,0)</f>
        <v>25.577999999999999</v>
      </c>
      <c r="T305" s="159">
        <f>VLOOKUP(B305,Объем!A:E,5,0)</f>
        <v>28.934000000000001</v>
      </c>
      <c r="U305" s="11">
        <f t="shared" si="547"/>
        <v>3.3560000000000016</v>
      </c>
      <c r="V305" s="95">
        <f>$U305*V$627/G$1*G305</f>
        <v>1.0863204065099796</v>
      </c>
      <c r="W305" s="95">
        <f t="shared" ref="W305" si="652">$U305*W$627/H$1*H305</f>
        <v>0.97819181490786078</v>
      </c>
      <c r="X305" s="95">
        <f t="shared" ref="X305" si="653">$U305*X$627/I$1*I305</f>
        <v>0.77445599037554147</v>
      </c>
      <c r="Y305" s="95">
        <f t="shared" ref="Y305" si="654">$U305*Y$627/J$1*J305</f>
        <v>0.51703178820661999</v>
      </c>
      <c r="Z305" s="12">
        <f t="shared" si="551"/>
        <v>0.51097096888708904</v>
      </c>
      <c r="AA305" s="12">
        <f t="shared" si="552"/>
        <v>0.42837605395742345</v>
      </c>
      <c r="AB305" s="12">
        <f t="shared" si="553"/>
        <v>0.17804712212081442</v>
      </c>
      <c r="AD305" s="12">
        <f t="shared" si="557"/>
        <v>1.5972913753970688</v>
      </c>
      <c r="AE305" s="12">
        <f t="shared" si="558"/>
        <v>1.4065678688652843</v>
      </c>
      <c r="AF305" s="12">
        <f t="shared" si="559"/>
        <v>0.95250311249635589</v>
      </c>
      <c r="AG305" s="12">
        <f t="shared" si="560"/>
        <v>0.51703178820661999</v>
      </c>
      <c r="AH305" s="30">
        <f t="shared" si="561"/>
        <v>4342.7477372570584</v>
      </c>
      <c r="AI305" s="30">
        <f t="shared" si="562"/>
        <v>3824.2048532283125</v>
      </c>
      <c r="AJ305" s="30">
        <f t="shared" si="563"/>
        <v>2589.6845123173425</v>
      </c>
      <c r="AK305" s="30">
        <f t="shared" si="564"/>
        <v>1405.7163664119225</v>
      </c>
      <c r="AM305" s="30">
        <f t="shared" si="565"/>
        <v>12162.353469214635</v>
      </c>
      <c r="AN305" s="12">
        <f t="shared" si="566"/>
        <v>1.1173941449653269</v>
      </c>
      <c r="AO305">
        <f t="shared" si="567"/>
        <v>6236.96</v>
      </c>
      <c r="AX305" s="164" t="s">
        <v>440</v>
      </c>
      <c r="AY305" s="108">
        <v>6236.96</v>
      </c>
    </row>
    <row r="306" spans="1:57" x14ac:dyDescent="0.3">
      <c r="A306" s="37" t="s">
        <v>441</v>
      </c>
      <c r="B306" s="37" t="s">
        <v>939</v>
      </c>
      <c r="C306" s="2"/>
      <c r="D306" s="2"/>
      <c r="E306" s="1">
        <f>VLOOKUP(B306,Площадь!A:B,2,0)</f>
        <v>57.9</v>
      </c>
      <c r="F306">
        <f t="shared" si="542"/>
        <v>120</v>
      </c>
      <c r="G306" s="1">
        <v>31</v>
      </c>
      <c r="H306" s="1">
        <v>28</v>
      </c>
      <c r="I306" s="1">
        <v>31</v>
      </c>
      <c r="J306" s="1">
        <v>30</v>
      </c>
      <c r="L306" s="112"/>
      <c r="N306" s="16">
        <f t="shared" si="543"/>
        <v>57.9</v>
      </c>
      <c r="O306" s="16">
        <f t="shared" si="544"/>
        <v>57.9</v>
      </c>
      <c r="P306" s="16">
        <f t="shared" si="545"/>
        <v>57.9</v>
      </c>
      <c r="Q306" s="16">
        <f t="shared" si="546"/>
        <v>57.9</v>
      </c>
      <c r="R306" s="120"/>
      <c r="S306" s="159" t="str">
        <f>VLOOKUP(B306,Объем!A:D,4,0)</f>
        <v>нет</v>
      </c>
      <c r="T306" s="159" t="str">
        <f>VLOOKUP(B306,Объем!A:E,5,0)</f>
        <v>не работает</v>
      </c>
      <c r="U306" s="11" t="e">
        <f t="shared" si="547"/>
        <v>#VALUE!</v>
      </c>
      <c r="V306" s="95">
        <f>$V$631*$E306*G306</f>
        <v>0.58119554327391076</v>
      </c>
      <c r="W306" s="95">
        <f t="shared" ref="W306" si="655">$V$631*$E306*H306</f>
        <v>0.52495081327966131</v>
      </c>
      <c r="X306" s="95">
        <f t="shared" ref="X306" si="656">$V$631*$E306*I306</f>
        <v>0.58119554327391076</v>
      </c>
      <c r="Y306" s="95">
        <f t="shared" ref="Y306" si="657">$V$631*$E306*J306</f>
        <v>0.56244729994249432</v>
      </c>
      <c r="Z306" s="12">
        <f t="shared" si="551"/>
        <v>0.42385700714272861</v>
      </c>
      <c r="AA306" s="12">
        <f t="shared" si="552"/>
        <v>0.35534346023115787</v>
      </c>
      <c r="AB306" s="12">
        <f t="shared" si="553"/>
        <v>0.14769238353574721</v>
      </c>
      <c r="AD306" s="12">
        <f t="shared" si="557"/>
        <v>1.0050525504166394</v>
      </c>
      <c r="AE306" s="12">
        <f t="shared" si="558"/>
        <v>0.88029427351081924</v>
      </c>
      <c r="AF306" s="12">
        <f t="shared" si="559"/>
        <v>0.72888792680965797</v>
      </c>
      <c r="AG306" s="12">
        <f t="shared" si="560"/>
        <v>0.56244729994249432</v>
      </c>
      <c r="AH306" s="30">
        <f t="shared" si="561"/>
        <v>2732.5569751237676</v>
      </c>
      <c r="AI306" s="30">
        <f t="shared" si="562"/>
        <v>2393.3616767066856</v>
      </c>
      <c r="AJ306" s="30">
        <f t="shared" si="563"/>
        <v>1981.7150731686345</v>
      </c>
      <c r="AK306" s="30">
        <f t="shared" si="564"/>
        <v>1529.1929680296525</v>
      </c>
      <c r="AM306" s="30">
        <f t="shared" si="565"/>
        <v>8636.8266930287391</v>
      </c>
      <c r="AN306" s="12">
        <f t="shared" si="566"/>
        <v>0.92689285090963369</v>
      </c>
      <c r="AO306">
        <f t="shared" si="567"/>
        <v>6026</v>
      </c>
      <c r="AX306" s="164" t="s">
        <v>441</v>
      </c>
      <c r="AY306" s="108">
        <v>6026</v>
      </c>
    </row>
    <row r="307" spans="1:57" x14ac:dyDescent="0.3">
      <c r="A307" s="37" t="s">
        <v>442</v>
      </c>
      <c r="B307" s="37" t="s">
        <v>940</v>
      </c>
      <c r="C307" s="2"/>
      <c r="D307" s="2"/>
      <c r="E307" s="1">
        <f>VLOOKUP(B307,Площадь!A:B,2,0)</f>
        <v>33.4</v>
      </c>
      <c r="F307">
        <f t="shared" si="542"/>
        <v>120</v>
      </c>
      <c r="G307" s="1">
        <v>31</v>
      </c>
      <c r="H307" s="1">
        <v>28</v>
      </c>
      <c r="I307" s="1">
        <v>31</v>
      </c>
      <c r="J307" s="1">
        <v>30</v>
      </c>
      <c r="L307" s="112"/>
      <c r="N307" s="16">
        <f t="shared" si="543"/>
        <v>33.4</v>
      </c>
      <c r="O307" s="16">
        <f t="shared" si="544"/>
        <v>33.4</v>
      </c>
      <c r="P307" s="16">
        <f t="shared" si="545"/>
        <v>33.4</v>
      </c>
      <c r="Q307" s="16">
        <f t="shared" si="546"/>
        <v>33.4</v>
      </c>
      <c r="R307" s="120"/>
      <c r="S307" s="159">
        <f>VLOOKUP(B307,Объем!A:D,4,0)</f>
        <v>12.1</v>
      </c>
      <c r="T307" s="159">
        <f>VLOOKUP(B307,Объем!A:E,5,0)</f>
        <v>13.928000000000001</v>
      </c>
      <c r="U307" s="11">
        <f t="shared" si="547"/>
        <v>1.8280000000000012</v>
      </c>
      <c r="V307" s="95">
        <f t="shared" ref="V307:V321" si="658">$U307*V$627/G$1*G307</f>
        <v>0.59171445265203915</v>
      </c>
      <c r="W307" s="95">
        <f t="shared" ref="W307:W321" si="659">$U307*W$627/H$1*H307</f>
        <v>0.53281723410356663</v>
      </c>
      <c r="X307" s="95">
        <f t="shared" ref="X307:X321" si="660">$U307*X$627/I$1*I307</f>
        <v>0.4218431318255334</v>
      </c>
      <c r="Y307" s="95">
        <f t="shared" ref="Y307:Y321" si="661">$U307*Y$627/J$1*J307</f>
        <v>0.28162518141886217</v>
      </c>
      <c r="Z307" s="12">
        <f t="shared" si="551"/>
        <v>0.24450473296316297</v>
      </c>
      <c r="AA307" s="12">
        <f t="shared" si="552"/>
        <v>0.20498223785355218</v>
      </c>
      <c r="AB307" s="12">
        <f t="shared" si="553"/>
        <v>8.5197333507667644E-2</v>
      </c>
      <c r="AD307" s="12">
        <f t="shared" si="557"/>
        <v>0.83621918561520214</v>
      </c>
      <c r="AE307" s="12">
        <f t="shared" si="558"/>
        <v>0.73779947195711881</v>
      </c>
      <c r="AF307" s="12">
        <f t="shared" si="559"/>
        <v>0.50704046533320102</v>
      </c>
      <c r="AG307" s="12">
        <f t="shared" si="560"/>
        <v>0.28162518141886217</v>
      </c>
      <c r="AH307" s="30">
        <f t="shared" si="561"/>
        <v>2273.529446234324</v>
      </c>
      <c r="AI307" s="30">
        <f t="shared" si="562"/>
        <v>2005.9439603464539</v>
      </c>
      <c r="AJ307" s="30">
        <f t="shared" si="563"/>
        <v>1378.5517579572136</v>
      </c>
      <c r="AK307" s="30">
        <f t="shared" si="564"/>
        <v>765.68817574523086</v>
      </c>
      <c r="AM307" s="30">
        <f t="shared" si="565"/>
        <v>6423.7133402832224</v>
      </c>
      <c r="AN307" s="12">
        <f t="shared" si="566"/>
        <v>0.53468430432438285</v>
      </c>
      <c r="AO307">
        <f t="shared" si="567"/>
        <v>2860.2</v>
      </c>
      <c r="AX307" s="164" t="s">
        <v>442</v>
      </c>
      <c r="AY307" s="108">
        <v>2860.2</v>
      </c>
    </row>
    <row r="308" spans="1:57" x14ac:dyDescent="0.3">
      <c r="A308" s="37" t="s">
        <v>443</v>
      </c>
      <c r="B308" s="37" t="s">
        <v>84</v>
      </c>
      <c r="C308" s="2"/>
      <c r="D308" s="2"/>
      <c r="E308" s="1">
        <f>VLOOKUP(B308,Площадь!A:B,2,0)</f>
        <v>50.1</v>
      </c>
      <c r="F308">
        <f t="shared" si="542"/>
        <v>120</v>
      </c>
      <c r="G308" s="1">
        <v>31</v>
      </c>
      <c r="H308" s="1">
        <v>28</v>
      </c>
      <c r="I308" s="1">
        <v>31</v>
      </c>
      <c r="J308" s="1">
        <v>30</v>
      </c>
      <c r="L308" s="112"/>
      <c r="N308" s="16">
        <f t="shared" si="543"/>
        <v>50.1</v>
      </c>
      <c r="O308" s="16">
        <f t="shared" si="544"/>
        <v>50.1</v>
      </c>
      <c r="P308" s="16">
        <f t="shared" si="545"/>
        <v>50.1</v>
      </c>
      <c r="Q308" s="16">
        <f t="shared" si="546"/>
        <v>50.1</v>
      </c>
      <c r="R308" s="120"/>
      <c r="S308" s="159" t="str">
        <f>VLOOKUP(B308,Объем!A:D,4,0)</f>
        <v>16,771</v>
      </c>
      <c r="T308" s="159">
        <f>VLOOKUP(B308,Объем!A:E,5,0)</f>
        <v>19.173999999999999</v>
      </c>
      <c r="U308" s="11">
        <f t="shared" si="547"/>
        <v>2.4029999999999987</v>
      </c>
      <c r="V308" s="95">
        <f t="shared" si="658"/>
        <v>0.7778390753407266</v>
      </c>
      <c r="W308" s="95">
        <f t="shared" si="659"/>
        <v>0.70041565292717134</v>
      </c>
      <c r="X308" s="95">
        <f t="shared" si="660"/>
        <v>0.554534488936956</v>
      </c>
      <c r="Y308" s="95">
        <f t="shared" si="661"/>
        <v>0.37021078279514497</v>
      </c>
      <c r="Z308" s="12">
        <f t="shared" si="551"/>
        <v>0.36675709944474449</v>
      </c>
      <c r="AA308" s="12">
        <f t="shared" si="552"/>
        <v>0.30747335678032833</v>
      </c>
      <c r="AB308" s="12">
        <f t="shared" si="553"/>
        <v>0.12779600026150148</v>
      </c>
      <c r="AD308" s="12">
        <f t="shared" si="557"/>
        <v>1.1445961747854712</v>
      </c>
      <c r="AE308" s="12">
        <f t="shared" si="558"/>
        <v>1.0078890097074997</v>
      </c>
      <c r="AF308" s="12">
        <f t="shared" si="559"/>
        <v>0.68233048919845751</v>
      </c>
      <c r="AG308" s="12">
        <f t="shared" si="560"/>
        <v>0.37021078279514497</v>
      </c>
      <c r="AH308" s="30">
        <f t="shared" si="561"/>
        <v>3111.950971930235</v>
      </c>
      <c r="AI308" s="30">
        <f t="shared" si="562"/>
        <v>2740.2687973729444</v>
      </c>
      <c r="AJ308" s="30">
        <f t="shared" si="563"/>
        <v>1855.1337806425504</v>
      </c>
      <c r="AK308" s="30">
        <f t="shared" si="564"/>
        <v>1006.5364804790961</v>
      </c>
      <c r="AM308" s="30">
        <f t="shared" si="565"/>
        <v>8713.8900304248273</v>
      </c>
      <c r="AN308" s="12">
        <f t="shared" si="566"/>
        <v>0.80202645648657434</v>
      </c>
      <c r="AO308">
        <f t="shared" si="567"/>
        <v>5060.28</v>
      </c>
      <c r="AX308" s="164" t="s">
        <v>443</v>
      </c>
      <c r="AY308" s="108">
        <v>5060.28</v>
      </c>
    </row>
    <row r="309" spans="1:57" s="75" customFormat="1" x14ac:dyDescent="0.3">
      <c r="A309" s="37" t="s">
        <v>444</v>
      </c>
      <c r="B309" s="37" t="s">
        <v>941</v>
      </c>
      <c r="C309" s="2"/>
      <c r="D309" s="2"/>
      <c r="E309" s="1">
        <f>VLOOKUP(B309,Площадь!A:B,2,0)</f>
        <v>51.4</v>
      </c>
      <c r="F309">
        <f t="shared" si="542"/>
        <v>120</v>
      </c>
      <c r="G309" s="1">
        <v>31</v>
      </c>
      <c r="H309" s="1">
        <v>28</v>
      </c>
      <c r="I309" s="1">
        <v>31</v>
      </c>
      <c r="J309" s="1">
        <v>30</v>
      </c>
      <c r="K309" s="4"/>
      <c r="L309" s="112"/>
      <c r="M309" s="4"/>
      <c r="N309" s="16">
        <f t="shared" si="543"/>
        <v>51.4</v>
      </c>
      <c r="O309" s="16">
        <f t="shared" si="544"/>
        <v>51.4</v>
      </c>
      <c r="P309" s="16">
        <f t="shared" si="545"/>
        <v>51.4</v>
      </c>
      <c r="Q309" s="16">
        <f t="shared" si="546"/>
        <v>51.4</v>
      </c>
      <c r="R309" s="124"/>
      <c r="S309" s="159" t="str">
        <f>VLOOKUP(B309,Объем!A:D,4,0)</f>
        <v>14,867</v>
      </c>
      <c r="T309" s="159">
        <f>VLOOKUP(B309,Объем!A:E,5,0)</f>
        <v>17.367999999999999</v>
      </c>
      <c r="U309" s="11">
        <f t="shared" si="547"/>
        <v>2.5009999999999977</v>
      </c>
      <c r="V309" s="95">
        <f t="shared" si="658"/>
        <v>0.80956118494679841</v>
      </c>
      <c r="W309" s="95">
        <f t="shared" si="659"/>
        <v>0.7289802530049333</v>
      </c>
      <c r="X309" s="95">
        <f t="shared" si="660"/>
        <v>0.57714971154029393</v>
      </c>
      <c r="Y309" s="95">
        <f t="shared" si="661"/>
        <v>0.3853088505079722</v>
      </c>
      <c r="Z309" s="12">
        <f t="shared" si="551"/>
        <v>0.37627375072774183</v>
      </c>
      <c r="AA309" s="12">
        <f t="shared" si="552"/>
        <v>0.31545170735546657</v>
      </c>
      <c r="AB309" s="12">
        <f t="shared" si="553"/>
        <v>0.13111206414054241</v>
      </c>
      <c r="AC309" s="12"/>
      <c r="AD309" s="12">
        <f t="shared" si="557"/>
        <v>1.1858349356745403</v>
      </c>
      <c r="AE309" s="12">
        <f t="shared" si="558"/>
        <v>1.0444319603604</v>
      </c>
      <c r="AF309" s="12">
        <f t="shared" si="559"/>
        <v>0.70826177568083637</v>
      </c>
      <c r="AG309" s="12">
        <f t="shared" si="560"/>
        <v>0.3853088505079722</v>
      </c>
      <c r="AH309" s="30">
        <f t="shared" si="561"/>
        <v>3224.071739810654</v>
      </c>
      <c r="AI309" s="30">
        <f t="shared" si="562"/>
        <v>2839.622502467063</v>
      </c>
      <c r="AJ309" s="30">
        <f t="shared" si="563"/>
        <v>1925.6362809565717</v>
      </c>
      <c r="AK309" s="30">
        <f t="shared" si="564"/>
        <v>1047.585408938085</v>
      </c>
      <c r="AL309"/>
      <c r="AM309" s="30">
        <f t="shared" si="565"/>
        <v>9036.9159321723746</v>
      </c>
      <c r="AN309" s="12">
        <f t="shared" si="566"/>
        <v>0.82283752222375084</v>
      </c>
      <c r="AO309">
        <f t="shared" si="567"/>
        <v>3747.64</v>
      </c>
      <c r="AP309"/>
      <c r="AQ309"/>
      <c r="AR309"/>
      <c r="AS309"/>
      <c r="AT309"/>
      <c r="AU309"/>
      <c r="AV309"/>
      <c r="AW309"/>
      <c r="AX309" s="164" t="s">
        <v>444</v>
      </c>
      <c r="AY309" s="108">
        <v>3747.64</v>
      </c>
      <c r="AZ309"/>
      <c r="BA309"/>
      <c r="BB309"/>
      <c r="BC309"/>
      <c r="BD309"/>
      <c r="BE309"/>
    </row>
    <row r="310" spans="1:57" x14ac:dyDescent="0.3">
      <c r="A310" s="37" t="s">
        <v>445</v>
      </c>
      <c r="B310" s="37" t="s">
        <v>942</v>
      </c>
      <c r="C310" s="2"/>
      <c r="D310" s="2"/>
      <c r="E310" s="1">
        <f>VLOOKUP(B310,Площадь!A:B,2,0)</f>
        <v>69.8</v>
      </c>
      <c r="F310">
        <f t="shared" si="542"/>
        <v>120</v>
      </c>
      <c r="G310" s="1">
        <v>31</v>
      </c>
      <c r="H310" s="1">
        <v>28</v>
      </c>
      <c r="I310" s="1">
        <v>31</v>
      </c>
      <c r="J310" s="1">
        <v>30</v>
      </c>
      <c r="L310" s="112"/>
      <c r="N310" s="16">
        <f t="shared" si="543"/>
        <v>69.8</v>
      </c>
      <c r="O310" s="16">
        <f t="shared" si="544"/>
        <v>69.8</v>
      </c>
      <c r="P310" s="16">
        <f t="shared" si="545"/>
        <v>69.8</v>
      </c>
      <c r="Q310" s="16">
        <f t="shared" si="546"/>
        <v>69.8</v>
      </c>
      <c r="R310" s="120"/>
      <c r="S310" s="159">
        <f>VLOOKUP(B310,Объем!A:D,4,0)</f>
        <v>1.9730000000000001</v>
      </c>
      <c r="T310" s="159">
        <f>VLOOKUP(B310,Объем!A:E,5,0)</f>
        <v>3.7029999999999998</v>
      </c>
      <c r="U310" s="11">
        <f t="shared" si="547"/>
        <v>1.7299999999999998</v>
      </c>
      <c r="V310" s="95">
        <f t="shared" si="658"/>
        <v>0.55999234304596657</v>
      </c>
      <c r="W310" s="95">
        <f t="shared" si="659"/>
        <v>0.50425263402580389</v>
      </c>
      <c r="X310" s="95">
        <f t="shared" si="660"/>
        <v>0.39922790922219487</v>
      </c>
      <c r="Y310" s="95">
        <f t="shared" si="661"/>
        <v>0.26652711370603455</v>
      </c>
      <c r="Z310" s="12">
        <f t="shared" si="551"/>
        <v>0.51097096888708904</v>
      </c>
      <c r="AA310" s="12">
        <f t="shared" si="552"/>
        <v>0.42837605395742345</v>
      </c>
      <c r="AB310" s="12">
        <f t="shared" si="553"/>
        <v>0.17804712212081442</v>
      </c>
      <c r="AD310" s="12">
        <f t="shared" si="557"/>
        <v>1.0709633119330557</v>
      </c>
      <c r="AE310" s="12">
        <f t="shared" si="558"/>
        <v>0.93262868798322729</v>
      </c>
      <c r="AF310" s="12">
        <f t="shared" si="559"/>
        <v>0.57727503134300928</v>
      </c>
      <c r="AG310" s="12">
        <f t="shared" si="560"/>
        <v>0.26652711370603455</v>
      </c>
      <c r="AH310" s="30">
        <f t="shared" si="561"/>
        <v>2911.7564717498308</v>
      </c>
      <c r="AI310" s="30">
        <f t="shared" si="562"/>
        <v>2535.6495294625583</v>
      </c>
      <c r="AJ310" s="30">
        <f t="shared" si="563"/>
        <v>1569.5069007160007</v>
      </c>
      <c r="AK310" s="30">
        <f t="shared" si="564"/>
        <v>724.6392472862409</v>
      </c>
      <c r="AM310" s="30">
        <f t="shared" si="565"/>
        <v>7741.5521492146308</v>
      </c>
      <c r="AN310" s="12">
        <f t="shared" si="566"/>
        <v>1.1173941449653269</v>
      </c>
      <c r="AO310">
        <f t="shared" si="567"/>
        <v>4567.6000000000004</v>
      </c>
      <c r="AX310" s="164" t="s">
        <v>445</v>
      </c>
      <c r="AY310" s="108">
        <v>4567.6000000000004</v>
      </c>
    </row>
    <row r="311" spans="1:57" x14ac:dyDescent="0.3">
      <c r="A311" s="37" t="s">
        <v>446</v>
      </c>
      <c r="B311" s="37" t="s">
        <v>943</v>
      </c>
      <c r="C311" s="2"/>
      <c r="D311" s="2"/>
      <c r="E311" s="1">
        <f>VLOOKUP(B311,Площадь!A:B,2,0)</f>
        <v>57.9</v>
      </c>
      <c r="F311">
        <f t="shared" si="542"/>
        <v>120</v>
      </c>
      <c r="G311" s="1">
        <v>31</v>
      </c>
      <c r="H311" s="1">
        <v>28</v>
      </c>
      <c r="I311" s="1">
        <v>31</v>
      </c>
      <c r="J311" s="1">
        <v>30</v>
      </c>
      <c r="L311" s="112"/>
      <c r="N311" s="16">
        <f t="shared" si="543"/>
        <v>57.9</v>
      </c>
      <c r="O311" s="16">
        <f t="shared" si="544"/>
        <v>57.9</v>
      </c>
      <c r="P311" s="16">
        <f t="shared" si="545"/>
        <v>57.9</v>
      </c>
      <c r="Q311" s="16">
        <f t="shared" si="546"/>
        <v>57.9</v>
      </c>
      <c r="R311" s="120"/>
      <c r="S311" s="159">
        <f>VLOOKUP(B311,Объем!A:D,4,0)</f>
        <v>13.85</v>
      </c>
      <c r="T311" s="159">
        <f>VLOOKUP(B311,Объем!A:E,5,0)</f>
        <v>16.024999999999999</v>
      </c>
      <c r="U311" s="11">
        <f t="shared" si="547"/>
        <v>2.1749999999999989</v>
      </c>
      <c r="V311" s="95">
        <f t="shared" si="658"/>
        <v>0.70403661625721203</v>
      </c>
      <c r="W311" s="95">
        <f t="shared" si="659"/>
        <v>0.6339592364197244</v>
      </c>
      <c r="X311" s="95">
        <f t="shared" si="660"/>
        <v>0.50191948124755692</v>
      </c>
      <c r="Y311" s="95">
        <f t="shared" si="661"/>
        <v>0.3350846660755058</v>
      </c>
      <c r="Z311" s="12">
        <f t="shared" si="551"/>
        <v>0.42385700714272861</v>
      </c>
      <c r="AA311" s="12">
        <f t="shared" si="552"/>
        <v>0.35534346023115787</v>
      </c>
      <c r="AB311" s="12">
        <f t="shared" si="553"/>
        <v>0.14769238353574721</v>
      </c>
      <c r="AD311" s="12">
        <f t="shared" si="557"/>
        <v>1.1278936233999406</v>
      </c>
      <c r="AE311" s="12">
        <f t="shared" si="558"/>
        <v>0.98930269665088222</v>
      </c>
      <c r="AF311" s="12">
        <f t="shared" si="559"/>
        <v>0.64961186478330413</v>
      </c>
      <c r="AG311" s="12">
        <f t="shared" si="560"/>
        <v>0.3350846660755058</v>
      </c>
      <c r="AH311" s="30">
        <f t="shared" si="561"/>
        <v>3066.5397411722265</v>
      </c>
      <c r="AI311" s="30">
        <f t="shared" si="562"/>
        <v>2689.7359577083516</v>
      </c>
      <c r="AJ311" s="30">
        <f t="shared" si="563"/>
        <v>1766.177730210143</v>
      </c>
      <c r="AK311" s="30">
        <f t="shared" si="564"/>
        <v>911.03489181940677</v>
      </c>
      <c r="AM311" s="30">
        <f t="shared" si="565"/>
        <v>8433.4883209101281</v>
      </c>
      <c r="AN311" s="12">
        <f t="shared" si="566"/>
        <v>0.92689285090963369</v>
      </c>
      <c r="AO311">
        <f t="shared" si="567"/>
        <v>4375.12</v>
      </c>
      <c r="AX311" s="164" t="s">
        <v>446</v>
      </c>
      <c r="AY311" s="108">
        <v>4375.12</v>
      </c>
    </row>
    <row r="312" spans="1:57" x14ac:dyDescent="0.3">
      <c r="A312" s="37" t="s">
        <v>447</v>
      </c>
      <c r="B312" s="37" t="s">
        <v>944</v>
      </c>
      <c r="C312" s="2"/>
      <c r="D312" s="2"/>
      <c r="E312" s="1">
        <f>VLOOKUP(B312,Площадь!A:B,2,0)</f>
        <v>33.4</v>
      </c>
      <c r="F312">
        <f t="shared" si="542"/>
        <v>120</v>
      </c>
      <c r="G312" s="1">
        <v>31</v>
      </c>
      <c r="H312" s="1">
        <v>28</v>
      </c>
      <c r="I312" s="1">
        <v>31</v>
      </c>
      <c r="J312" s="1">
        <v>30</v>
      </c>
      <c r="L312" s="112"/>
      <c r="N312" s="16">
        <f t="shared" si="543"/>
        <v>33.4</v>
      </c>
      <c r="O312" s="16">
        <f t="shared" si="544"/>
        <v>33.4</v>
      </c>
      <c r="P312" s="16">
        <f t="shared" si="545"/>
        <v>33.4</v>
      </c>
      <c r="Q312" s="16">
        <f t="shared" si="546"/>
        <v>33.4</v>
      </c>
      <c r="R312" s="120"/>
      <c r="S312" s="159" t="str">
        <f>VLOOKUP(B312,Объем!A:D,4,0)</f>
        <v>8,648</v>
      </c>
      <c r="T312" s="159">
        <f>VLOOKUP(B312,Объем!A:E,5,0)</f>
        <v>8.6479999999999997</v>
      </c>
      <c r="U312" s="11">
        <f t="shared" si="547"/>
        <v>0</v>
      </c>
      <c r="V312" s="95">
        <f t="shared" si="658"/>
        <v>0</v>
      </c>
      <c r="W312" s="95">
        <f t="shared" si="659"/>
        <v>0</v>
      </c>
      <c r="X312" s="95">
        <f t="shared" si="660"/>
        <v>0</v>
      </c>
      <c r="Y312" s="95">
        <f t="shared" si="661"/>
        <v>0</v>
      </c>
      <c r="Z312" s="12">
        <f t="shared" si="551"/>
        <v>0.24450473296316297</v>
      </c>
      <c r="AA312" s="12">
        <f t="shared" si="552"/>
        <v>0.20498223785355218</v>
      </c>
      <c r="AB312" s="12">
        <f t="shared" si="553"/>
        <v>8.5197333507667644E-2</v>
      </c>
      <c r="AD312" s="12">
        <f t="shared" si="557"/>
        <v>0.24450473296316297</v>
      </c>
      <c r="AE312" s="12">
        <f t="shared" si="558"/>
        <v>0.20498223785355218</v>
      </c>
      <c r="AF312" s="12">
        <f t="shared" si="559"/>
        <v>8.5197333507667644E-2</v>
      </c>
      <c r="AG312" s="12">
        <f t="shared" si="560"/>
        <v>0</v>
      </c>
      <c r="AH312" s="30">
        <f t="shared" si="561"/>
        <v>664.7643580749068</v>
      </c>
      <c r="AI312" s="30">
        <f t="shared" si="562"/>
        <v>557.30980792099479</v>
      </c>
      <c r="AJ312" s="30">
        <f t="shared" si="563"/>
        <v>231.63621428731696</v>
      </c>
      <c r="AK312" s="30">
        <f t="shared" si="564"/>
        <v>0</v>
      </c>
      <c r="AM312" s="30">
        <f t="shared" si="565"/>
        <v>1453.7103802832187</v>
      </c>
      <c r="AN312" s="12">
        <f t="shared" si="566"/>
        <v>0.53468430432438285</v>
      </c>
      <c r="AO312">
        <f t="shared" si="567"/>
        <v>1330.04</v>
      </c>
      <c r="AX312" s="164" t="s">
        <v>447</v>
      </c>
      <c r="AY312" s="108">
        <v>1330.04</v>
      </c>
    </row>
    <row r="313" spans="1:57" x14ac:dyDescent="0.3">
      <c r="A313" s="37" t="s">
        <v>448</v>
      </c>
      <c r="B313" s="37" t="s">
        <v>945</v>
      </c>
      <c r="C313" s="2"/>
      <c r="D313" s="2"/>
      <c r="E313" s="1">
        <f>VLOOKUP(B313,Площадь!A:B,2,0)</f>
        <v>51.4</v>
      </c>
      <c r="F313">
        <f t="shared" si="542"/>
        <v>120</v>
      </c>
      <c r="G313" s="1">
        <v>31</v>
      </c>
      <c r="H313" s="1">
        <v>28</v>
      </c>
      <c r="I313" s="1">
        <v>31</v>
      </c>
      <c r="J313" s="1">
        <v>30</v>
      </c>
      <c r="L313" s="112"/>
      <c r="N313" s="16">
        <f t="shared" si="543"/>
        <v>51.4</v>
      </c>
      <c r="O313" s="16">
        <f t="shared" si="544"/>
        <v>51.4</v>
      </c>
      <c r="P313" s="16">
        <f t="shared" si="545"/>
        <v>51.4</v>
      </c>
      <c r="Q313" s="16">
        <f t="shared" si="546"/>
        <v>51.4</v>
      </c>
      <c r="R313" s="120"/>
      <c r="S313" s="159">
        <f>VLOOKUP(B313,Объем!A:D,4,0)</f>
        <v>15.265000000000001</v>
      </c>
      <c r="T313" s="159">
        <f>VLOOKUP(B313,Объем!A:E,5,0)</f>
        <v>17.143999999999998</v>
      </c>
      <c r="U313" s="11">
        <f t="shared" si="547"/>
        <v>1.8789999999999978</v>
      </c>
      <c r="V313" s="95">
        <f t="shared" si="658"/>
        <v>0.60822289744703473</v>
      </c>
      <c r="W313" s="95">
        <f t="shared" si="659"/>
        <v>0.54768248516444196</v>
      </c>
      <c r="X313" s="95">
        <f t="shared" si="660"/>
        <v>0.43361227828237187</v>
      </c>
      <c r="Y313" s="95">
        <f t="shared" si="661"/>
        <v>0.2894823391061494</v>
      </c>
      <c r="Z313" s="12">
        <f t="shared" si="551"/>
        <v>0.37627375072774183</v>
      </c>
      <c r="AA313" s="12">
        <f t="shared" si="552"/>
        <v>0.31545170735546657</v>
      </c>
      <c r="AB313" s="12">
        <f t="shared" si="553"/>
        <v>0.13111206414054241</v>
      </c>
      <c r="AD313" s="12">
        <f t="shared" si="557"/>
        <v>0.98449664817477656</v>
      </c>
      <c r="AE313" s="12">
        <f t="shared" si="558"/>
        <v>0.86313419251990853</v>
      </c>
      <c r="AF313" s="12">
        <f t="shared" si="559"/>
        <v>0.56472434242291425</v>
      </c>
      <c r="AG313" s="12">
        <f t="shared" si="560"/>
        <v>0.2894823391061494</v>
      </c>
      <c r="AH313" s="30">
        <f t="shared" si="561"/>
        <v>2676.669176990546</v>
      </c>
      <c r="AI313" s="30">
        <f t="shared" si="562"/>
        <v>2346.7065053069778</v>
      </c>
      <c r="AJ313" s="30">
        <f t="shared" si="563"/>
        <v>1535.3838366662678</v>
      </c>
      <c r="AK313" s="30">
        <f t="shared" si="564"/>
        <v>787.05037320858116</v>
      </c>
      <c r="AM313" s="30">
        <f t="shared" si="565"/>
        <v>7345.8098921723722</v>
      </c>
      <c r="AN313" s="12">
        <f t="shared" si="566"/>
        <v>0.82283752222375084</v>
      </c>
      <c r="AO313">
        <f t="shared" si="567"/>
        <v>4769.88</v>
      </c>
      <c r="AX313" s="164" t="s">
        <v>448</v>
      </c>
      <c r="AY313" s="108">
        <v>4769.88</v>
      </c>
    </row>
    <row r="314" spans="1:57" x14ac:dyDescent="0.3">
      <c r="A314" s="37" t="s">
        <v>449</v>
      </c>
      <c r="B314" s="37" t="s">
        <v>946</v>
      </c>
      <c r="C314" s="2"/>
      <c r="D314" s="2"/>
      <c r="E314" s="1">
        <f>VLOOKUP(B314,Площадь!A:B,2,0)</f>
        <v>69.8</v>
      </c>
      <c r="F314">
        <f t="shared" si="542"/>
        <v>120</v>
      </c>
      <c r="G314" s="1">
        <v>31</v>
      </c>
      <c r="H314" s="1">
        <v>28</v>
      </c>
      <c r="I314" s="1">
        <v>31</v>
      </c>
      <c r="J314" s="1">
        <v>30</v>
      </c>
      <c r="L314" s="112"/>
      <c r="N314" s="16">
        <f t="shared" si="543"/>
        <v>69.8</v>
      </c>
      <c r="O314" s="16">
        <f t="shared" si="544"/>
        <v>69.8</v>
      </c>
      <c r="P314" s="16">
        <f t="shared" si="545"/>
        <v>69.8</v>
      </c>
      <c r="Q314" s="16">
        <f t="shared" si="546"/>
        <v>69.8</v>
      </c>
      <c r="R314" s="120"/>
      <c r="S314" s="159" t="str">
        <f>VLOOKUP(B314,Объем!A:D,4,0)</f>
        <v>24,328</v>
      </c>
      <c r="T314" s="159">
        <f>VLOOKUP(B314,Объем!A:E,5,0)</f>
        <v>24.940999999999999</v>
      </c>
      <c r="U314" s="11">
        <f t="shared" si="547"/>
        <v>0.61299999999999955</v>
      </c>
      <c r="V314" s="95">
        <f t="shared" si="658"/>
        <v>0.19842503253594063</v>
      </c>
      <c r="W314" s="95">
        <f t="shared" si="659"/>
        <v>0.17867448824151308</v>
      </c>
      <c r="X314" s="95">
        <f t="shared" si="660"/>
        <v>0.14146052505965623</v>
      </c>
      <c r="Y314" s="95">
        <f t="shared" si="661"/>
        <v>9.4439954162889653E-2</v>
      </c>
      <c r="Z314" s="12">
        <f t="shared" si="551"/>
        <v>0.51097096888708904</v>
      </c>
      <c r="AA314" s="12">
        <f t="shared" si="552"/>
        <v>0.42837605395742345</v>
      </c>
      <c r="AB314" s="12">
        <f t="shared" si="553"/>
        <v>0.17804712212081442</v>
      </c>
      <c r="AD314" s="12">
        <f t="shared" si="557"/>
        <v>0.70939600142302961</v>
      </c>
      <c r="AE314" s="12">
        <f t="shared" si="558"/>
        <v>0.6070505421989365</v>
      </c>
      <c r="AF314" s="12">
        <f t="shared" si="559"/>
        <v>0.31950764718047064</v>
      </c>
      <c r="AG314" s="12">
        <f t="shared" si="560"/>
        <v>9.4439954162889653E-2</v>
      </c>
      <c r="AH314" s="30">
        <f t="shared" si="561"/>
        <v>1928.7200365889614</v>
      </c>
      <c r="AI314" s="30">
        <f t="shared" si="562"/>
        <v>1650.4611551413127</v>
      </c>
      <c r="AJ314" s="30">
        <f t="shared" si="563"/>
        <v>868.68378130720725</v>
      </c>
      <c r="AK314" s="30">
        <f t="shared" si="564"/>
        <v>256.76523617714764</v>
      </c>
      <c r="AM314" s="30">
        <f t="shared" si="565"/>
        <v>4704.6302092146288</v>
      </c>
      <c r="AN314" s="12">
        <f t="shared" si="566"/>
        <v>1.1173941449653269</v>
      </c>
      <c r="AO314">
        <f t="shared" si="567"/>
        <v>6064.04</v>
      </c>
      <c r="AX314" s="164" t="s">
        <v>449</v>
      </c>
      <c r="AY314" s="108">
        <v>6064.04</v>
      </c>
    </row>
    <row r="315" spans="1:57" x14ac:dyDescent="0.3">
      <c r="A315" s="37" t="s">
        <v>450</v>
      </c>
      <c r="B315" s="37" t="s">
        <v>947</v>
      </c>
      <c r="C315" s="2"/>
      <c r="D315" s="2"/>
      <c r="E315" s="1">
        <f>VLOOKUP(B315,Площадь!A:B,2,0)</f>
        <v>58</v>
      </c>
      <c r="F315">
        <f t="shared" si="542"/>
        <v>120</v>
      </c>
      <c r="G315" s="1">
        <v>31</v>
      </c>
      <c r="H315" s="1">
        <v>28</v>
      </c>
      <c r="I315" s="1">
        <v>31</v>
      </c>
      <c r="J315" s="1">
        <v>30</v>
      </c>
      <c r="L315" s="112"/>
      <c r="N315" s="16">
        <f t="shared" si="543"/>
        <v>58</v>
      </c>
      <c r="O315" s="16">
        <f t="shared" si="544"/>
        <v>58</v>
      </c>
      <c r="P315" s="16">
        <f t="shared" si="545"/>
        <v>58</v>
      </c>
      <c r="Q315" s="16">
        <f t="shared" si="546"/>
        <v>58</v>
      </c>
      <c r="R315" s="123"/>
      <c r="S315" s="159">
        <v>14.218</v>
      </c>
      <c r="T315" s="159">
        <f>VLOOKUP(B315,Объем!A:E,5,0)</f>
        <v>14.218</v>
      </c>
      <c r="U315" s="11">
        <f t="shared" si="547"/>
        <v>0</v>
      </c>
      <c r="V315" s="95">
        <f t="shared" si="658"/>
        <v>0</v>
      </c>
      <c r="W315" s="95">
        <f t="shared" si="659"/>
        <v>0</v>
      </c>
      <c r="X315" s="95">
        <f t="shared" si="660"/>
        <v>0</v>
      </c>
      <c r="Y315" s="95">
        <f t="shared" si="661"/>
        <v>0</v>
      </c>
      <c r="Z315" s="12">
        <f t="shared" si="551"/>
        <v>0.42458905724142076</v>
      </c>
      <c r="AA315" s="12">
        <f t="shared" si="552"/>
        <v>0.35595717950616851</v>
      </c>
      <c r="AB315" s="12">
        <f t="shared" si="553"/>
        <v>0.14794746537259651</v>
      </c>
      <c r="AD315" s="12">
        <f t="shared" si="557"/>
        <v>0.42458905724142076</v>
      </c>
      <c r="AE315" s="12">
        <f t="shared" si="558"/>
        <v>0.35595717950616851</v>
      </c>
      <c r="AF315" s="12">
        <f t="shared" si="559"/>
        <v>0.14794746537259651</v>
      </c>
      <c r="AG315" s="12">
        <f t="shared" si="560"/>
        <v>0</v>
      </c>
      <c r="AH315" s="30">
        <f t="shared" si="561"/>
        <v>1154.3812206091197</v>
      </c>
      <c r="AI315" s="30">
        <f t="shared" si="562"/>
        <v>967.78349878496113</v>
      </c>
      <c r="AJ315" s="30">
        <f t="shared" si="563"/>
        <v>402.24252780432289</v>
      </c>
      <c r="AK315" s="30">
        <f t="shared" si="564"/>
        <v>0</v>
      </c>
      <c r="AM315" s="30">
        <f t="shared" si="565"/>
        <v>2524.4072471984036</v>
      </c>
      <c r="AN315" s="12">
        <f t="shared" si="566"/>
        <v>0.92849370212018578</v>
      </c>
      <c r="AO315">
        <f t="shared" si="567"/>
        <v>5636.64</v>
      </c>
      <c r="AX315" s="164" t="s">
        <v>450</v>
      </c>
      <c r="AY315" s="108">
        <v>5636.64</v>
      </c>
    </row>
    <row r="316" spans="1:57" x14ac:dyDescent="0.3">
      <c r="A316" s="37" t="s">
        <v>451</v>
      </c>
      <c r="B316" s="37" t="s">
        <v>948</v>
      </c>
      <c r="C316" s="2"/>
      <c r="D316" s="2"/>
      <c r="E316" s="1">
        <f>VLOOKUP(B316,Площадь!A:B,2,0)</f>
        <v>33.4</v>
      </c>
      <c r="F316">
        <f t="shared" si="542"/>
        <v>120</v>
      </c>
      <c r="G316" s="1">
        <v>31</v>
      </c>
      <c r="H316" s="1">
        <v>28</v>
      </c>
      <c r="I316" s="1">
        <v>31</v>
      </c>
      <c r="J316" s="1">
        <v>30</v>
      </c>
      <c r="L316" s="112"/>
      <c r="N316" s="16">
        <f t="shared" si="543"/>
        <v>33.4</v>
      </c>
      <c r="O316" s="16">
        <f t="shared" si="544"/>
        <v>33.4</v>
      </c>
      <c r="P316" s="16">
        <f t="shared" si="545"/>
        <v>33.4</v>
      </c>
      <c r="Q316" s="16">
        <f t="shared" si="546"/>
        <v>33.4</v>
      </c>
      <c r="R316" s="120"/>
      <c r="S316" s="159" t="str">
        <f>VLOOKUP(B316,Объем!A:D,4,0)</f>
        <v>14,099</v>
      </c>
      <c r="T316" s="159">
        <f>VLOOKUP(B316,Объем!A:E,5,0)</f>
        <v>16.155000000000001</v>
      </c>
      <c r="U316" s="11">
        <f t="shared" si="547"/>
        <v>2.0560000000000009</v>
      </c>
      <c r="V316" s="95">
        <f t="shared" si="658"/>
        <v>0.66551691173555372</v>
      </c>
      <c r="W316" s="95">
        <f t="shared" si="659"/>
        <v>0.59927365061101356</v>
      </c>
      <c r="X316" s="95">
        <f t="shared" si="660"/>
        <v>0.47445813951493243</v>
      </c>
      <c r="Y316" s="95">
        <f t="shared" si="661"/>
        <v>0.31675129813850139</v>
      </c>
      <c r="Z316" s="12">
        <f t="shared" si="551"/>
        <v>0.24450473296316297</v>
      </c>
      <c r="AA316" s="12">
        <f t="shared" si="552"/>
        <v>0.20498223785355218</v>
      </c>
      <c r="AB316" s="12">
        <f t="shared" si="553"/>
        <v>8.5197333507667644E-2</v>
      </c>
      <c r="AD316" s="12">
        <f t="shared" si="557"/>
        <v>0.91002164469871671</v>
      </c>
      <c r="AE316" s="12">
        <f t="shared" si="558"/>
        <v>0.80425588846456575</v>
      </c>
      <c r="AF316" s="12">
        <f t="shared" si="559"/>
        <v>0.5596554730226001</v>
      </c>
      <c r="AG316" s="12">
        <f t="shared" si="560"/>
        <v>0.31675129813850139</v>
      </c>
      <c r="AH316" s="30">
        <f t="shared" si="561"/>
        <v>2474.1850480397652</v>
      </c>
      <c r="AI316" s="30">
        <f t="shared" si="562"/>
        <v>2186.6269946752309</v>
      </c>
      <c r="AJ316" s="30">
        <f t="shared" si="563"/>
        <v>1521.6024931633058</v>
      </c>
      <c r="AK316" s="30">
        <f t="shared" si="564"/>
        <v>861.18976440492042</v>
      </c>
      <c r="AM316" s="30">
        <f t="shared" si="565"/>
        <v>7043.6043002832221</v>
      </c>
      <c r="AN316" s="12">
        <f t="shared" si="566"/>
        <v>0.53468430432438285</v>
      </c>
      <c r="AO316">
        <f t="shared" si="567"/>
        <v>4308.8</v>
      </c>
      <c r="AX316" s="164" t="s">
        <v>451</v>
      </c>
      <c r="AY316" s="108">
        <v>4308.8</v>
      </c>
    </row>
    <row r="317" spans="1:57" x14ac:dyDescent="0.3">
      <c r="A317" s="37" t="s">
        <v>452</v>
      </c>
      <c r="B317" s="37" t="s">
        <v>949</v>
      </c>
      <c r="C317" s="2"/>
      <c r="D317" s="2"/>
      <c r="E317" s="1">
        <f>VLOOKUP(B317,Площадь!A:B,2,0)</f>
        <v>51.1</v>
      </c>
      <c r="F317">
        <f t="shared" si="542"/>
        <v>120</v>
      </c>
      <c r="G317" s="1">
        <v>31</v>
      </c>
      <c r="H317" s="1">
        <v>28</v>
      </c>
      <c r="I317" s="1">
        <v>31</v>
      </c>
      <c r="J317" s="1">
        <v>30</v>
      </c>
      <c r="L317" s="112"/>
      <c r="N317" s="16">
        <f t="shared" si="543"/>
        <v>51.1</v>
      </c>
      <c r="O317" s="16">
        <f t="shared" si="544"/>
        <v>51.1</v>
      </c>
      <c r="P317" s="16">
        <f t="shared" si="545"/>
        <v>51.1</v>
      </c>
      <c r="Q317" s="16">
        <f t="shared" si="546"/>
        <v>51.1</v>
      </c>
      <c r="R317" s="120"/>
      <c r="S317" s="159" t="str">
        <f>VLOOKUP(B317,Объем!A:D,4,0)</f>
        <v>9,07</v>
      </c>
      <c r="T317" s="159">
        <f>VLOOKUP(B317,Объем!A:E,5,0)</f>
        <v>9.5</v>
      </c>
      <c r="U317" s="11">
        <f t="shared" si="547"/>
        <v>0.42999999999999972</v>
      </c>
      <c r="V317" s="95">
        <f t="shared" si="658"/>
        <v>0.13918884827154074</v>
      </c>
      <c r="W317" s="95">
        <f t="shared" si="659"/>
        <v>0.12533446972895698</v>
      </c>
      <c r="X317" s="95">
        <f t="shared" si="660"/>
        <v>9.9230058361585952E-2</v>
      </c>
      <c r="Y317" s="95">
        <f t="shared" si="661"/>
        <v>6.6246623637916072E-2</v>
      </c>
      <c r="Z317" s="12">
        <f t="shared" si="551"/>
        <v>0.37407760043166555</v>
      </c>
      <c r="AA317" s="12">
        <f t="shared" si="552"/>
        <v>0.31361054953043466</v>
      </c>
      <c r="AB317" s="12">
        <f t="shared" si="553"/>
        <v>0.1303468186299945</v>
      </c>
      <c r="AD317" s="12">
        <f t="shared" si="557"/>
        <v>0.51326644870320626</v>
      </c>
      <c r="AE317" s="12">
        <f t="shared" si="558"/>
        <v>0.43894501925939167</v>
      </c>
      <c r="AF317" s="12">
        <f t="shared" si="559"/>
        <v>0.22957687699158047</v>
      </c>
      <c r="AG317" s="12">
        <f t="shared" si="560"/>
        <v>6.6246623637916072E-2</v>
      </c>
      <c r="AH317" s="30">
        <f t="shared" si="561"/>
        <v>1395.4790860632513</v>
      </c>
      <c r="AI317" s="30">
        <f t="shared" si="562"/>
        <v>1193.4124972628192</v>
      </c>
      <c r="AJ317" s="30">
        <f t="shared" si="563"/>
        <v>624.17820470224888</v>
      </c>
      <c r="AK317" s="30">
        <f t="shared" si="564"/>
        <v>180.11264527923899</v>
      </c>
      <c r="AM317" s="30">
        <f t="shared" si="565"/>
        <v>3393.1824333075588</v>
      </c>
      <c r="AN317" s="12">
        <f t="shared" si="566"/>
        <v>0.81803496859209468</v>
      </c>
      <c r="AO317">
        <f t="shared" si="567"/>
        <v>4031.48</v>
      </c>
      <c r="AX317" s="164" t="s">
        <v>452</v>
      </c>
      <c r="AY317" s="108">
        <v>4031.48</v>
      </c>
    </row>
    <row r="318" spans="1:57" x14ac:dyDescent="0.3">
      <c r="A318" s="37" t="s">
        <v>453</v>
      </c>
      <c r="B318" s="37" t="s">
        <v>950</v>
      </c>
      <c r="C318" s="2"/>
      <c r="D318" s="2"/>
      <c r="E318" s="1">
        <f>VLOOKUP(B318,Площадь!A:B,2,0)</f>
        <v>69.599999999999994</v>
      </c>
      <c r="F318">
        <f t="shared" si="542"/>
        <v>120</v>
      </c>
      <c r="G318" s="1">
        <v>31</v>
      </c>
      <c r="H318" s="1">
        <v>28</v>
      </c>
      <c r="I318" s="1">
        <v>31</v>
      </c>
      <c r="J318" s="1">
        <v>30</v>
      </c>
      <c r="L318" s="112"/>
      <c r="N318" s="16">
        <f t="shared" si="543"/>
        <v>69.599999999999994</v>
      </c>
      <c r="O318" s="16">
        <f t="shared" si="544"/>
        <v>69.599999999999994</v>
      </c>
      <c r="P318" s="16">
        <f t="shared" si="545"/>
        <v>69.599999999999994</v>
      </c>
      <c r="Q318" s="16">
        <f t="shared" si="546"/>
        <v>69.599999999999994</v>
      </c>
      <c r="R318" s="120"/>
      <c r="S318" s="159">
        <f>VLOOKUP(B318,Объем!A:D,4,0)</f>
        <v>19.784981177151959</v>
      </c>
      <c r="T318" s="159">
        <f>VLOOKUP(B318,Объем!A:E,5,0)</f>
        <v>22.498999999999999</v>
      </c>
      <c r="U318" s="11">
        <f t="shared" si="547"/>
        <v>2.7140188228480397</v>
      </c>
      <c r="V318" s="95">
        <f t="shared" si="658"/>
        <v>0.87851431195232943</v>
      </c>
      <c r="W318" s="95">
        <f t="shared" si="659"/>
        <v>0.7910700232466682</v>
      </c>
      <c r="X318" s="95">
        <f t="shared" si="660"/>
        <v>0.6263075492689627</v>
      </c>
      <c r="Y318" s="95">
        <f t="shared" si="661"/>
        <v>0.41812693838007958</v>
      </c>
      <c r="Z318" s="12">
        <f t="shared" si="551"/>
        <v>0.50950686868970485</v>
      </c>
      <c r="AA318" s="12">
        <f t="shared" si="552"/>
        <v>0.42714861540740218</v>
      </c>
      <c r="AB318" s="12">
        <f t="shared" si="553"/>
        <v>0.17753695844711578</v>
      </c>
      <c r="AD318" s="12">
        <f t="shared" si="557"/>
        <v>1.3880211806420344</v>
      </c>
      <c r="AE318" s="12">
        <f t="shared" si="558"/>
        <v>1.2182186386540703</v>
      </c>
      <c r="AF318" s="12">
        <f t="shared" si="559"/>
        <v>0.80384450771607852</v>
      </c>
      <c r="AG318" s="12">
        <f t="shared" si="560"/>
        <v>0.41812693838007958</v>
      </c>
      <c r="AH318" s="30">
        <f t="shared" si="561"/>
        <v>3773.7797463531761</v>
      </c>
      <c r="AI318" s="30">
        <f t="shared" si="562"/>
        <v>3312.1171991454598</v>
      </c>
      <c r="AJ318" s="30">
        <f t="shared" si="563"/>
        <v>2185.5085244686288</v>
      </c>
      <c r="AK318" s="30">
        <f t="shared" si="564"/>
        <v>1136.8118826065281</v>
      </c>
      <c r="AM318" s="30">
        <f t="shared" si="565"/>
        <v>10408.217352573793</v>
      </c>
      <c r="AN318" s="12">
        <f t="shared" si="566"/>
        <v>1.1141924425442229</v>
      </c>
      <c r="AO318">
        <f t="shared" si="567"/>
        <v>6241.32</v>
      </c>
      <c r="AX318" s="164" t="s">
        <v>453</v>
      </c>
      <c r="AY318" s="108">
        <v>6241.32</v>
      </c>
    </row>
    <row r="319" spans="1:57" x14ac:dyDescent="0.3">
      <c r="A319" s="37" t="s">
        <v>454</v>
      </c>
      <c r="B319" s="37" t="s">
        <v>85</v>
      </c>
      <c r="C319" s="2"/>
      <c r="D319" s="2"/>
      <c r="E319" s="1">
        <f>VLOOKUP(B319,Площадь!A:B,2,0)</f>
        <v>38.5</v>
      </c>
      <c r="F319">
        <f t="shared" si="542"/>
        <v>120</v>
      </c>
      <c r="G319" s="1">
        <v>31</v>
      </c>
      <c r="H319" s="1">
        <v>28</v>
      </c>
      <c r="I319" s="1">
        <v>31</v>
      </c>
      <c r="J319" s="1">
        <v>30</v>
      </c>
      <c r="L319" s="112"/>
      <c r="N319" s="16">
        <f t="shared" si="543"/>
        <v>38.5</v>
      </c>
      <c r="O319" s="16">
        <f t="shared" si="544"/>
        <v>38.5</v>
      </c>
      <c r="P319" s="16">
        <f t="shared" si="545"/>
        <v>38.5</v>
      </c>
      <c r="Q319" s="16">
        <f t="shared" si="546"/>
        <v>38.5</v>
      </c>
      <c r="R319" s="120"/>
      <c r="S319" s="159" t="str">
        <f>VLOOKUP(B319,Объем!A:D,4,0)</f>
        <v>3,453</v>
      </c>
      <c r="T319" s="159">
        <f>VLOOKUP(B319,Объем!A:E,5,0)</f>
        <v>6.7720000000000002</v>
      </c>
      <c r="U319" s="11">
        <f t="shared" si="547"/>
        <v>3.3190000000000004</v>
      </c>
      <c r="V319" s="95">
        <f t="shared" si="658"/>
        <v>1.0743436916587072</v>
      </c>
      <c r="W319" s="95">
        <f t="shared" si="659"/>
        <v>0.96740722100095011</v>
      </c>
      <c r="X319" s="95">
        <f t="shared" si="660"/>
        <v>0.76591759000489312</v>
      </c>
      <c r="Y319" s="95">
        <f t="shared" si="661"/>
        <v>0.51133149733545025</v>
      </c>
      <c r="Z319" s="12">
        <f t="shared" si="551"/>
        <v>0.2818392879964603</v>
      </c>
      <c r="AA319" s="12">
        <f t="shared" si="552"/>
        <v>0.23628192087909461</v>
      </c>
      <c r="AB319" s="12">
        <f t="shared" si="553"/>
        <v>9.8206507186982164E-2</v>
      </c>
      <c r="AD319" s="12">
        <f t="shared" si="557"/>
        <v>1.3561829796551677</v>
      </c>
      <c r="AE319" s="12">
        <f t="shared" si="558"/>
        <v>1.2036891418800448</v>
      </c>
      <c r="AF319" s="12">
        <f t="shared" si="559"/>
        <v>0.86412409719187533</v>
      </c>
      <c r="AG319" s="12">
        <f t="shared" si="560"/>
        <v>0.51133149733545025</v>
      </c>
      <c r="AH319" s="30">
        <f t="shared" si="561"/>
        <v>3687.217408746063</v>
      </c>
      <c r="AI319" s="30">
        <f t="shared" si="562"/>
        <v>3272.6141127263036</v>
      </c>
      <c r="AJ319" s="30">
        <f t="shared" si="563"/>
        <v>2349.3978779272147</v>
      </c>
      <c r="AK319" s="30">
        <f t="shared" si="564"/>
        <v>1390.218301585569</v>
      </c>
      <c r="AM319" s="30">
        <f t="shared" si="565"/>
        <v>10699.447700985151</v>
      </c>
      <c r="AN319" s="12">
        <f t="shared" si="566"/>
        <v>0.61632771606253711</v>
      </c>
      <c r="AO319">
        <f t="shared" si="567"/>
        <v>4662.24</v>
      </c>
      <c r="AX319" s="164" t="s">
        <v>454</v>
      </c>
      <c r="AY319" s="108">
        <v>4662.24</v>
      </c>
    </row>
    <row r="320" spans="1:57" x14ac:dyDescent="0.3">
      <c r="A320" s="37" t="s">
        <v>455</v>
      </c>
      <c r="B320" s="37" t="s">
        <v>951</v>
      </c>
      <c r="C320" s="2"/>
      <c r="D320" s="2"/>
      <c r="E320" s="1">
        <f>VLOOKUP(B320,Площадь!A:B,2,0)</f>
        <v>57.9</v>
      </c>
      <c r="F320">
        <f t="shared" si="542"/>
        <v>120</v>
      </c>
      <c r="G320" s="1">
        <v>31</v>
      </c>
      <c r="H320" s="1">
        <v>28</v>
      </c>
      <c r="I320" s="1">
        <v>31</v>
      </c>
      <c r="J320" s="1">
        <v>30</v>
      </c>
      <c r="L320" s="112"/>
      <c r="N320" s="16">
        <f t="shared" si="543"/>
        <v>57.9</v>
      </c>
      <c r="O320" s="16">
        <f t="shared" si="544"/>
        <v>57.9</v>
      </c>
      <c r="P320" s="16">
        <f t="shared" si="545"/>
        <v>57.9</v>
      </c>
      <c r="Q320" s="16">
        <f t="shared" si="546"/>
        <v>57.9</v>
      </c>
      <c r="R320" s="120"/>
      <c r="S320" s="159">
        <f>VLOOKUP(B320,Объем!A:D,4,0)</f>
        <v>1.38</v>
      </c>
      <c r="T320" s="159">
        <f>VLOOKUP(B320,Объем!A:E,5,0)</f>
        <v>1.38</v>
      </c>
      <c r="U320" s="11">
        <f t="shared" si="547"/>
        <v>0</v>
      </c>
      <c r="V320" s="95">
        <f t="shared" si="658"/>
        <v>0</v>
      </c>
      <c r="W320" s="95">
        <f t="shared" si="659"/>
        <v>0</v>
      </c>
      <c r="X320" s="95">
        <f t="shared" si="660"/>
        <v>0</v>
      </c>
      <c r="Y320" s="95">
        <f t="shared" si="661"/>
        <v>0</v>
      </c>
      <c r="Z320" s="12">
        <f t="shared" si="551"/>
        <v>0.42385700714272861</v>
      </c>
      <c r="AA320" s="12">
        <f t="shared" si="552"/>
        <v>0.35534346023115787</v>
      </c>
      <c r="AB320" s="12">
        <f t="shared" si="553"/>
        <v>0.14769238353574721</v>
      </c>
      <c r="AD320" s="12">
        <f t="shared" si="557"/>
        <v>0.42385700714272861</v>
      </c>
      <c r="AE320" s="12">
        <f t="shared" si="558"/>
        <v>0.35534346023115787</v>
      </c>
      <c r="AF320" s="12">
        <f t="shared" si="559"/>
        <v>0.14769238353574721</v>
      </c>
      <c r="AG320" s="12">
        <f t="shared" si="560"/>
        <v>0</v>
      </c>
      <c r="AH320" s="30">
        <f t="shared" si="561"/>
        <v>1152.3909081597935</v>
      </c>
      <c r="AI320" s="30">
        <f t="shared" si="562"/>
        <v>966.11490654567672</v>
      </c>
      <c r="AJ320" s="30">
        <f t="shared" si="563"/>
        <v>401.54900620466026</v>
      </c>
      <c r="AK320" s="30">
        <f t="shared" si="564"/>
        <v>0</v>
      </c>
      <c r="AM320" s="30">
        <f t="shared" si="565"/>
        <v>2520.0548209101303</v>
      </c>
      <c r="AN320" s="12">
        <f t="shared" si="566"/>
        <v>0.92689285090963369</v>
      </c>
      <c r="AO320">
        <f t="shared" si="567"/>
        <v>6677.44</v>
      </c>
      <c r="AX320" s="164" t="s">
        <v>455</v>
      </c>
      <c r="AY320" s="108">
        <v>6677.44</v>
      </c>
    </row>
    <row r="321" spans="1:51" x14ac:dyDescent="0.3">
      <c r="A321" s="37" t="s">
        <v>456</v>
      </c>
      <c r="B321" s="37" t="s">
        <v>952</v>
      </c>
      <c r="C321" s="2"/>
      <c r="D321" s="2"/>
      <c r="E321" s="1">
        <f>VLOOKUP(B321,Площадь!A:B,2,0)</f>
        <v>33.6</v>
      </c>
      <c r="F321">
        <f t="shared" si="542"/>
        <v>120</v>
      </c>
      <c r="G321" s="1">
        <v>31</v>
      </c>
      <c r="H321" s="1">
        <v>28</v>
      </c>
      <c r="I321" s="1">
        <v>31</v>
      </c>
      <c r="J321" s="1">
        <v>30</v>
      </c>
      <c r="L321" s="112"/>
      <c r="N321" s="16">
        <f t="shared" si="543"/>
        <v>33.6</v>
      </c>
      <c r="O321" s="16">
        <f t="shared" si="544"/>
        <v>33.6</v>
      </c>
      <c r="P321" s="16">
        <f t="shared" si="545"/>
        <v>33.6</v>
      </c>
      <c r="Q321" s="16">
        <f t="shared" si="546"/>
        <v>33.6</v>
      </c>
      <c r="R321" s="120"/>
      <c r="S321" s="159">
        <f>VLOOKUP(B321,Объем!A:D,4,0)</f>
        <v>16</v>
      </c>
      <c r="T321" s="159">
        <f>VLOOKUP(B321,Объем!A:E,5,0)</f>
        <v>17.36</v>
      </c>
      <c r="U321" s="11">
        <f t="shared" si="547"/>
        <v>1.3599999999999994</v>
      </c>
      <c r="V321" s="95">
        <f t="shared" si="658"/>
        <v>0.44022519453324527</v>
      </c>
      <c r="W321" s="95">
        <f t="shared" si="659"/>
        <v>0.39640669495670128</v>
      </c>
      <c r="X321" s="95">
        <f t="shared" si="660"/>
        <v>0.31384390551571378</v>
      </c>
      <c r="Y321" s="95">
        <f t="shared" si="661"/>
        <v>0.20952420499433927</v>
      </c>
      <c r="Z321" s="12">
        <f t="shared" si="551"/>
        <v>0.24596883316054718</v>
      </c>
      <c r="AA321" s="12">
        <f t="shared" si="552"/>
        <v>0.20620967640357349</v>
      </c>
      <c r="AB321" s="12">
        <f t="shared" si="553"/>
        <v>8.5707497181366249E-2</v>
      </c>
      <c r="AD321" s="12">
        <f t="shared" si="557"/>
        <v>0.68619402769379245</v>
      </c>
      <c r="AE321" s="12">
        <f t="shared" si="558"/>
        <v>0.60261637136027479</v>
      </c>
      <c r="AF321" s="12">
        <f t="shared" si="559"/>
        <v>0.39955140269708</v>
      </c>
      <c r="AG321" s="12">
        <f t="shared" si="560"/>
        <v>0.20952420499433927</v>
      </c>
      <c r="AH321" s="30">
        <f t="shared" si="561"/>
        <v>1865.638046374437</v>
      </c>
      <c r="AI321" s="30">
        <f t="shared" si="562"/>
        <v>1638.4054427817425</v>
      </c>
      <c r="AJ321" s="30">
        <f t="shared" si="563"/>
        <v>1086.3083446808751</v>
      </c>
      <c r="AK321" s="30">
        <f t="shared" si="564"/>
        <v>569.6585990227095</v>
      </c>
      <c r="AM321" s="30">
        <f t="shared" si="565"/>
        <v>5160.0104328597636</v>
      </c>
      <c r="AN321" s="12">
        <f t="shared" si="566"/>
        <v>0.53788600674548692</v>
      </c>
      <c r="AO321">
        <f t="shared" si="567"/>
        <v>4288.12</v>
      </c>
      <c r="AX321" s="164" t="s">
        <v>456</v>
      </c>
      <c r="AY321" s="108">
        <v>4288.12</v>
      </c>
    </row>
    <row r="322" spans="1:51" x14ac:dyDescent="0.3">
      <c r="A322" s="37" t="s">
        <v>457</v>
      </c>
      <c r="B322" s="37" t="s">
        <v>953</v>
      </c>
      <c r="C322" s="2"/>
      <c r="D322" s="2"/>
      <c r="E322" s="1">
        <f>VLOOKUP(B322,Площадь!A:B,2,0)</f>
        <v>51.1</v>
      </c>
      <c r="F322">
        <f t="shared" si="542"/>
        <v>120</v>
      </c>
      <c r="G322" s="1">
        <v>31</v>
      </c>
      <c r="H322" s="1">
        <v>28</v>
      </c>
      <c r="I322" s="1">
        <v>31</v>
      </c>
      <c r="J322" s="1">
        <v>30</v>
      </c>
      <c r="L322" s="112"/>
      <c r="N322" s="16">
        <f t="shared" si="543"/>
        <v>51.1</v>
      </c>
      <c r="O322" s="16">
        <f t="shared" si="544"/>
        <v>51.1</v>
      </c>
      <c r="P322" s="16">
        <f t="shared" si="545"/>
        <v>51.1</v>
      </c>
      <c r="Q322" s="16">
        <f t="shared" si="546"/>
        <v>51.1</v>
      </c>
      <c r="R322" s="120"/>
      <c r="S322" s="159" t="str">
        <f>VLOOKUP(B322,Объем!A:D,4,0)</f>
        <v>18,699</v>
      </c>
      <c r="T322" s="159" t="str">
        <f>VLOOKUP(B322,Объем!A:E,5,0)</f>
        <v>нет счетчика</v>
      </c>
      <c r="U322" s="11" t="e">
        <f t="shared" si="547"/>
        <v>#VALUE!</v>
      </c>
      <c r="V322" s="95">
        <f>$V$631*$E322*G322</f>
        <v>0.5129376901778383</v>
      </c>
      <c r="W322" s="95">
        <f t="shared" ref="W322" si="662">$V$631*$E322*H322</f>
        <v>0.46329855887030558</v>
      </c>
      <c r="X322" s="95">
        <f t="shared" ref="X322" si="663">$V$631*$E322*I322</f>
        <v>0.5129376901778383</v>
      </c>
      <c r="Y322" s="95">
        <f t="shared" ref="Y322" si="664">$V$631*$E322*J322</f>
        <v>0.49639131307532741</v>
      </c>
      <c r="Z322" s="12">
        <f t="shared" si="551"/>
        <v>0.37407760043166555</v>
      </c>
      <c r="AA322" s="12">
        <f t="shared" si="552"/>
        <v>0.31361054953043466</v>
      </c>
      <c r="AB322" s="12">
        <f t="shared" si="553"/>
        <v>0.1303468186299945</v>
      </c>
      <c r="AD322" s="12">
        <f t="shared" si="557"/>
        <v>0.8870152906095039</v>
      </c>
      <c r="AE322" s="12">
        <f t="shared" si="558"/>
        <v>0.77690910840074023</v>
      </c>
      <c r="AF322" s="12">
        <f t="shared" si="559"/>
        <v>0.64328450880783283</v>
      </c>
      <c r="AG322" s="12">
        <f t="shared" si="560"/>
        <v>0.49639131307532741</v>
      </c>
      <c r="AH322" s="30">
        <f t="shared" si="561"/>
        <v>2411.6349124149315</v>
      </c>
      <c r="AI322" s="30">
        <f t="shared" si="562"/>
        <v>2112.2760221021008</v>
      </c>
      <c r="AJ322" s="30">
        <f t="shared" si="563"/>
        <v>1748.9747882369122</v>
      </c>
      <c r="AK322" s="30">
        <f t="shared" si="564"/>
        <v>1349.5986298154617</v>
      </c>
      <c r="AM322" s="30">
        <f t="shared" si="565"/>
        <v>7622.4843525694068</v>
      </c>
      <c r="AN322" s="12">
        <f t="shared" si="566"/>
        <v>0.81803496859209468</v>
      </c>
      <c r="AO322">
        <f t="shared" si="567"/>
        <v>6158.68</v>
      </c>
      <c r="AX322" s="164" t="s">
        <v>457</v>
      </c>
      <c r="AY322" s="108">
        <v>6158.68</v>
      </c>
    </row>
    <row r="323" spans="1:51" x14ac:dyDescent="0.3">
      <c r="A323" s="37" t="s">
        <v>458</v>
      </c>
      <c r="B323" s="37" t="s">
        <v>954</v>
      </c>
      <c r="C323" s="2"/>
      <c r="D323" s="2"/>
      <c r="E323" s="1">
        <f>VLOOKUP(B323,Площадь!A:B,2,0)</f>
        <v>69.599999999999994</v>
      </c>
      <c r="F323">
        <f t="shared" ref="F323:F386" si="665">SUM(G323:J323)</f>
        <v>120</v>
      </c>
      <c r="G323" s="1">
        <v>31</v>
      </c>
      <c r="H323" s="1">
        <v>28</v>
      </c>
      <c r="I323" s="1">
        <v>31</v>
      </c>
      <c r="J323" s="1">
        <v>30</v>
      </c>
      <c r="L323" s="112"/>
      <c r="N323" s="16">
        <f t="shared" ref="N323:N386" si="666">ROUND($E323/G$37*G323,2)</f>
        <v>69.599999999999994</v>
      </c>
      <c r="O323" s="16">
        <f t="shared" ref="O323:O386" si="667">ROUND($E323/H$37*H323,2)</f>
        <v>69.599999999999994</v>
      </c>
      <c r="P323" s="16">
        <f t="shared" ref="P323:P386" si="668">ROUND($E323/I$37*I323,2)</f>
        <v>69.599999999999994</v>
      </c>
      <c r="Q323" s="16">
        <f t="shared" ref="Q323:Q386" si="669">ROUND($E323/J$37*J323,2)</f>
        <v>69.599999999999994</v>
      </c>
      <c r="R323" s="120"/>
      <c r="S323" s="159" t="str">
        <f>VLOOKUP(B323,Объем!A:D,4,0)</f>
        <v>28,038</v>
      </c>
      <c r="T323" s="159">
        <f>VLOOKUP(B323,Объем!A:E,5,0)</f>
        <v>28.661200000000001</v>
      </c>
      <c r="U323" s="11">
        <f t="shared" ref="U323:U386" si="670">T323-S323</f>
        <v>0.62320000000000064</v>
      </c>
      <c r="V323" s="95">
        <f>$U323*V$627/G$1*G323</f>
        <v>0.20172672149494034</v>
      </c>
      <c r="W323" s="95">
        <f t="shared" ref="W323" si="671">$U323*W$627/H$1*H323</f>
        <v>0.18164753845368867</v>
      </c>
      <c r="X323" s="95">
        <f t="shared" ref="X323" si="672">$U323*X$627/I$1*I323</f>
        <v>0.14381435435102435</v>
      </c>
      <c r="Y323" s="95">
        <f t="shared" ref="Y323" si="673">$U323*Y$627/J$1*J323</f>
        <v>9.6011385700347368E-2</v>
      </c>
      <c r="Z323" s="12">
        <f t="shared" ref="Z323:Z386" si="674">Z$627/$N$627*N323</f>
        <v>0.50950686868970485</v>
      </c>
      <c r="AA323" s="12">
        <f t="shared" ref="AA323:AA386" si="675">AA$627/$O$627*O323</f>
        <v>0.42714861540740218</v>
      </c>
      <c r="AB323" s="12">
        <f t="shared" ref="AB323:AB386" si="676">AB$627/$P$627*P323</f>
        <v>0.17753695844711578</v>
      </c>
      <c r="AD323" s="12">
        <f t="shared" si="557"/>
        <v>0.71123359018464516</v>
      </c>
      <c r="AE323" s="12">
        <f t="shared" si="558"/>
        <v>0.60879615386109087</v>
      </c>
      <c r="AF323" s="12">
        <f t="shared" si="559"/>
        <v>0.32135131279814011</v>
      </c>
      <c r="AG323" s="12">
        <f t="shared" si="560"/>
        <v>9.6011385700347368E-2</v>
      </c>
      <c r="AH323" s="30">
        <f t="shared" si="561"/>
        <v>1933.7161096658172</v>
      </c>
      <c r="AI323" s="30">
        <f t="shared" si="562"/>
        <v>1655.2071590406113</v>
      </c>
      <c r="AJ323" s="30">
        <f t="shared" si="563"/>
        <v>873.6963762618393</v>
      </c>
      <c r="AK323" s="30">
        <f t="shared" si="564"/>
        <v>261.03767566981844</v>
      </c>
      <c r="AM323" s="30">
        <f t="shared" si="565"/>
        <v>4723.6573206380872</v>
      </c>
      <c r="AN323" s="12">
        <f t="shared" si="566"/>
        <v>1.1141924425442229</v>
      </c>
      <c r="AO323">
        <f t="shared" si="567"/>
        <v>8126</v>
      </c>
      <c r="AX323" s="164" t="s">
        <v>458</v>
      </c>
      <c r="AY323" s="108">
        <v>8126</v>
      </c>
    </row>
    <row r="324" spans="1:51" x14ac:dyDescent="0.3">
      <c r="A324" s="37" t="s">
        <v>1317</v>
      </c>
      <c r="B324" s="37" t="s">
        <v>955</v>
      </c>
      <c r="C324" s="2"/>
      <c r="D324" s="2"/>
      <c r="E324" s="1">
        <f>VLOOKUP(B324,Площадь!A:B,2,0)</f>
        <v>58.4</v>
      </c>
      <c r="F324">
        <f t="shared" si="665"/>
        <v>120</v>
      </c>
      <c r="G324" s="1">
        <v>31</v>
      </c>
      <c r="H324" s="1">
        <v>28</v>
      </c>
      <c r="I324" s="1">
        <v>31</v>
      </c>
      <c r="J324" s="1">
        <v>30</v>
      </c>
      <c r="L324" s="112"/>
      <c r="N324" s="16">
        <f t="shared" si="666"/>
        <v>58.4</v>
      </c>
      <c r="O324" s="16">
        <f t="shared" si="667"/>
        <v>58.4</v>
      </c>
      <c r="P324" s="16">
        <f t="shared" si="668"/>
        <v>58.4</v>
      </c>
      <c r="Q324" s="16">
        <f t="shared" si="669"/>
        <v>58.4</v>
      </c>
      <c r="R324" s="120"/>
      <c r="S324" s="159" t="str">
        <f>VLOOKUP(B324,Объем!A:D,4,0)</f>
        <v>16,912</v>
      </c>
      <c r="T324" s="159" t="str">
        <f>VLOOKUP(B324,Объем!A:E,5,0)</f>
        <v>не работает</v>
      </c>
      <c r="U324" s="11" t="e">
        <f t="shared" si="670"/>
        <v>#VALUE!</v>
      </c>
      <c r="V324" s="95">
        <f>$V$631*$E324*G324</f>
        <v>0.58621450306038669</v>
      </c>
      <c r="W324" s="95">
        <f t="shared" ref="W324" si="677">$V$631*$E324*H324</f>
        <v>0.52948406728034925</v>
      </c>
      <c r="X324" s="95">
        <f t="shared" ref="X324" si="678">$V$631*$E324*I324</f>
        <v>0.58621450306038669</v>
      </c>
      <c r="Y324" s="95">
        <f t="shared" ref="Y324" si="679">$V$631*$E324*J324</f>
        <v>0.56730435780037425</v>
      </c>
      <c r="Z324" s="12">
        <f t="shared" si="674"/>
        <v>0.42751725763618914</v>
      </c>
      <c r="AA324" s="12">
        <f t="shared" si="675"/>
        <v>0.358412056606211</v>
      </c>
      <c r="AB324" s="12">
        <f t="shared" si="676"/>
        <v>0.14896779271999372</v>
      </c>
      <c r="AD324" s="12">
        <f t="shared" ref="AD324:AD387" si="680">Z324+V324</f>
        <v>1.0137317606965759</v>
      </c>
      <c r="AE324" s="12">
        <f t="shared" ref="AE324:AE387" si="681">AA324+W324</f>
        <v>0.88789612388656025</v>
      </c>
      <c r="AF324" s="12">
        <f t="shared" ref="AF324:AF387" si="682">AB324+X324</f>
        <v>0.73518229578038041</v>
      </c>
      <c r="AG324" s="12">
        <f t="shared" ref="AG324:AG387" si="683">AC324+Y324</f>
        <v>0.56730435780037425</v>
      </c>
      <c r="AH324" s="30">
        <f t="shared" ref="AH324:AH387" si="684">AD324*$AJ$1</f>
        <v>2756.1541856170647</v>
      </c>
      <c r="AI324" s="30">
        <f t="shared" ref="AI324:AI387" si="685">AE324*$AJ$1</f>
        <v>2414.0297395452581</v>
      </c>
      <c r="AJ324" s="30">
        <f t="shared" ref="AJ324:AJ387" si="686">AF324*$AJ$1</f>
        <v>1998.828329413614</v>
      </c>
      <c r="AK324" s="30">
        <f t="shared" ref="AK324:AK387" si="687">AG324*$AJ$1</f>
        <v>1542.3984340748136</v>
      </c>
      <c r="AM324" s="30">
        <f t="shared" ref="AM324:AM387" si="688">SUM(AH324:AK324)</f>
        <v>8711.4106886507507</v>
      </c>
      <c r="AN324" s="12">
        <f t="shared" ref="AN324:AN387" si="689">Z324+AA324+AB324+AC324</f>
        <v>0.93489710696239392</v>
      </c>
      <c r="AO324">
        <f t="shared" ref="AO324:AO387" si="690">VLOOKUP(A324,AX:AY,2,0)</f>
        <v>6341.36</v>
      </c>
      <c r="AX324" s="164" t="s">
        <v>1317</v>
      </c>
      <c r="AY324" s="108">
        <v>6341.36</v>
      </c>
    </row>
    <row r="325" spans="1:51" x14ac:dyDescent="0.3">
      <c r="A325" s="37" t="s">
        <v>459</v>
      </c>
      <c r="B325" s="37" t="s">
        <v>956</v>
      </c>
      <c r="C325" s="2"/>
      <c r="D325" s="2"/>
      <c r="E325" s="1">
        <f>VLOOKUP(B325,Площадь!A:B,2,0)</f>
        <v>33.700000000000003</v>
      </c>
      <c r="F325">
        <f t="shared" si="665"/>
        <v>120</v>
      </c>
      <c r="G325" s="1">
        <v>31</v>
      </c>
      <c r="H325" s="1">
        <v>28</v>
      </c>
      <c r="I325" s="1">
        <v>31</v>
      </c>
      <c r="J325" s="1">
        <v>30</v>
      </c>
      <c r="L325" s="112"/>
      <c r="N325" s="16">
        <f t="shared" si="666"/>
        <v>33.700000000000003</v>
      </c>
      <c r="O325" s="16">
        <f t="shared" si="667"/>
        <v>33.700000000000003</v>
      </c>
      <c r="P325" s="16">
        <f t="shared" si="668"/>
        <v>33.700000000000003</v>
      </c>
      <c r="Q325" s="16">
        <f t="shared" si="669"/>
        <v>33.700000000000003</v>
      </c>
      <c r="R325" s="120"/>
      <c r="S325" s="159" t="str">
        <f>VLOOKUP(B325,Объем!A:D,4,0)</f>
        <v>10,255</v>
      </c>
      <c r="T325" s="159">
        <f>VLOOKUP(B325,Объем!A:E,5,0)</f>
        <v>10.93</v>
      </c>
      <c r="U325" s="11">
        <f t="shared" si="670"/>
        <v>0.67499999999999893</v>
      </c>
      <c r="V325" s="95">
        <f t="shared" ref="V325:V330" si="691">$U325*V$627/G$1*G325</f>
        <v>0.21849412228672074</v>
      </c>
      <c r="W325" s="95">
        <f t="shared" ref="W325:W330" si="692">$U325*W$627/H$1*H325</f>
        <v>0.19674596992336252</v>
      </c>
      <c r="X325" s="95">
        <f t="shared" ref="X325:X330" si="693">$U325*X$627/I$1*I325</f>
        <v>0.15576811486993128</v>
      </c>
      <c r="Y325" s="95">
        <f t="shared" ref="Y325:Y330" si="694">$U325*Y$627/J$1*J325</f>
        <v>0.10399179291998444</v>
      </c>
      <c r="Z325" s="12">
        <f t="shared" si="674"/>
        <v>0.24670088325923931</v>
      </c>
      <c r="AA325" s="12">
        <f t="shared" si="675"/>
        <v>0.20682339567858413</v>
      </c>
      <c r="AB325" s="12">
        <f t="shared" si="676"/>
        <v>8.5962579018215565E-2</v>
      </c>
      <c r="AD325" s="12">
        <f t="shared" si="680"/>
        <v>0.46519500554596005</v>
      </c>
      <c r="AE325" s="12">
        <f t="shared" si="681"/>
        <v>0.40356936560194667</v>
      </c>
      <c r="AF325" s="12">
        <f t="shared" si="682"/>
        <v>0.24173069388814683</v>
      </c>
      <c r="AG325" s="12">
        <f t="shared" si="683"/>
        <v>0.10399179291998444</v>
      </c>
      <c r="AH325" s="30">
        <f t="shared" si="684"/>
        <v>1264.7814849784672</v>
      </c>
      <c r="AI325" s="30">
        <f t="shared" si="685"/>
        <v>1097.2324625858846</v>
      </c>
      <c r="AJ325" s="30">
        <f t="shared" si="686"/>
        <v>657.22224515697144</v>
      </c>
      <c r="AK325" s="30">
        <f t="shared" si="687"/>
        <v>282.73496642671211</v>
      </c>
      <c r="AM325" s="30">
        <f t="shared" si="688"/>
        <v>3301.9711591480354</v>
      </c>
      <c r="AN325" s="12">
        <f t="shared" si="689"/>
        <v>0.53948685795603901</v>
      </c>
      <c r="AO325">
        <f t="shared" si="690"/>
        <v>2071.7600000000002</v>
      </c>
      <c r="AX325" s="164" t="s">
        <v>459</v>
      </c>
      <c r="AY325" s="108">
        <v>2071.7600000000002</v>
      </c>
    </row>
    <row r="326" spans="1:51" x14ac:dyDescent="0.3">
      <c r="A326" s="37" t="s">
        <v>460</v>
      </c>
      <c r="B326" s="37" t="s">
        <v>957</v>
      </c>
      <c r="C326" s="2"/>
      <c r="D326" s="2"/>
      <c r="E326" s="1">
        <f>VLOOKUP(B326,Площадь!A:B,2,0)</f>
        <v>51.4</v>
      </c>
      <c r="F326">
        <f t="shared" si="665"/>
        <v>120</v>
      </c>
      <c r="G326" s="1">
        <v>31</v>
      </c>
      <c r="H326" s="1">
        <v>28</v>
      </c>
      <c r="I326" s="1">
        <v>31</v>
      </c>
      <c r="J326" s="1">
        <v>30</v>
      </c>
      <c r="L326" s="112"/>
      <c r="N326" s="16">
        <f t="shared" si="666"/>
        <v>51.4</v>
      </c>
      <c r="O326" s="16">
        <f t="shared" si="667"/>
        <v>51.4</v>
      </c>
      <c r="P326" s="16">
        <f t="shared" si="668"/>
        <v>51.4</v>
      </c>
      <c r="Q326" s="16">
        <f t="shared" si="669"/>
        <v>51.4</v>
      </c>
      <c r="R326" s="120"/>
      <c r="S326" s="159" t="str">
        <f>VLOOKUP(B326,Объем!A:D,4,0)</f>
        <v>18,89</v>
      </c>
      <c r="T326" s="159">
        <f>VLOOKUP(B326,Объем!A:E,5,0)</f>
        <v>18.89</v>
      </c>
      <c r="U326" s="11">
        <f t="shared" si="670"/>
        <v>0</v>
      </c>
      <c r="V326" s="95">
        <f t="shared" si="691"/>
        <v>0</v>
      </c>
      <c r="W326" s="95">
        <f t="shared" si="692"/>
        <v>0</v>
      </c>
      <c r="X326" s="95">
        <f t="shared" si="693"/>
        <v>0</v>
      </c>
      <c r="Y326" s="95">
        <f t="shared" si="694"/>
        <v>0</v>
      </c>
      <c r="Z326" s="12">
        <f t="shared" si="674"/>
        <v>0.37627375072774183</v>
      </c>
      <c r="AA326" s="12">
        <f t="shared" si="675"/>
        <v>0.31545170735546657</v>
      </c>
      <c r="AB326" s="12">
        <f t="shared" si="676"/>
        <v>0.13111206414054241</v>
      </c>
      <c r="AD326" s="12">
        <f t="shared" si="680"/>
        <v>0.37627375072774183</v>
      </c>
      <c r="AE326" s="12">
        <f t="shared" si="681"/>
        <v>0.31545170735546657</v>
      </c>
      <c r="AF326" s="12">
        <f t="shared" si="682"/>
        <v>0.13111206414054241</v>
      </c>
      <c r="AG326" s="12">
        <f t="shared" si="683"/>
        <v>0</v>
      </c>
      <c r="AH326" s="30">
        <f t="shared" si="684"/>
        <v>1023.0205989535991</v>
      </c>
      <c r="AI326" s="30">
        <f t="shared" si="685"/>
        <v>857.65641099218965</v>
      </c>
      <c r="AJ326" s="30">
        <f t="shared" si="686"/>
        <v>356.47010222658952</v>
      </c>
      <c r="AK326" s="30">
        <f t="shared" si="687"/>
        <v>0</v>
      </c>
      <c r="AM326" s="30">
        <f t="shared" si="688"/>
        <v>2237.1471121723785</v>
      </c>
      <c r="AN326" s="12">
        <f t="shared" si="689"/>
        <v>0.82283752222375084</v>
      </c>
      <c r="AO326">
        <f t="shared" si="690"/>
        <v>5726.92</v>
      </c>
      <c r="AX326" s="164" t="s">
        <v>460</v>
      </c>
      <c r="AY326" s="108">
        <v>5726.92</v>
      </c>
    </row>
    <row r="327" spans="1:51" x14ac:dyDescent="0.3">
      <c r="A327" s="37" t="s">
        <v>461</v>
      </c>
      <c r="B327" s="37" t="s">
        <v>958</v>
      </c>
      <c r="C327" s="2"/>
      <c r="D327" s="2"/>
      <c r="E327" s="1">
        <f>VLOOKUP(B327,Площадь!A:B,2,0)</f>
        <v>70.2</v>
      </c>
      <c r="F327">
        <f t="shared" si="665"/>
        <v>120</v>
      </c>
      <c r="G327" s="1">
        <v>31</v>
      </c>
      <c r="H327" s="1">
        <v>28</v>
      </c>
      <c r="I327" s="1">
        <v>31</v>
      </c>
      <c r="J327" s="1">
        <v>30</v>
      </c>
      <c r="L327" s="112"/>
      <c r="N327" s="16">
        <f t="shared" si="666"/>
        <v>70.2</v>
      </c>
      <c r="O327" s="16">
        <f t="shared" si="667"/>
        <v>70.2</v>
      </c>
      <c r="P327" s="16">
        <f t="shared" si="668"/>
        <v>70.2</v>
      </c>
      <c r="Q327" s="16">
        <f t="shared" si="669"/>
        <v>70.2</v>
      </c>
      <c r="R327" s="120"/>
      <c r="S327" s="159">
        <f>VLOOKUP(B327,Объем!A:D,4,0)</f>
        <v>27.135999999999999</v>
      </c>
      <c r="T327" s="159">
        <f>VLOOKUP(B327,Объем!A:E,5,0)</f>
        <v>30.661999999999999</v>
      </c>
      <c r="U327" s="11">
        <f t="shared" si="670"/>
        <v>3.5259999999999998</v>
      </c>
      <c r="V327" s="95">
        <f t="shared" si="691"/>
        <v>1.1413485558266347</v>
      </c>
      <c r="W327" s="95">
        <f t="shared" si="692"/>
        <v>1.0277426517774479</v>
      </c>
      <c r="X327" s="95">
        <f t="shared" si="693"/>
        <v>0.81368647856500531</v>
      </c>
      <c r="Y327" s="95">
        <f t="shared" si="694"/>
        <v>0.54322231383091213</v>
      </c>
      <c r="Z327" s="12">
        <f t="shared" si="674"/>
        <v>0.51389916928185753</v>
      </c>
      <c r="AA327" s="12">
        <f t="shared" si="675"/>
        <v>0.430830931057466</v>
      </c>
      <c r="AB327" s="12">
        <f t="shared" si="676"/>
        <v>0.17906744946821165</v>
      </c>
      <c r="AD327" s="12">
        <f t="shared" si="680"/>
        <v>1.6552477251084923</v>
      </c>
      <c r="AE327" s="12">
        <f t="shared" si="681"/>
        <v>1.458573582834914</v>
      </c>
      <c r="AF327" s="12">
        <f t="shared" si="682"/>
        <v>0.99275392803321694</v>
      </c>
      <c r="AG327" s="12">
        <f t="shared" si="683"/>
        <v>0.54322231383091213</v>
      </c>
      <c r="AH327" s="30">
        <f t="shared" si="684"/>
        <v>4500.3206199794713</v>
      </c>
      <c r="AI327" s="30">
        <f t="shared" si="685"/>
        <v>3965.599028483221</v>
      </c>
      <c r="AJ327" s="30">
        <f t="shared" si="686"/>
        <v>2699.1192346152711</v>
      </c>
      <c r="AK327" s="30">
        <f t="shared" si="687"/>
        <v>1476.9236912897607</v>
      </c>
      <c r="AM327" s="30">
        <f t="shared" si="688"/>
        <v>12641.962574367724</v>
      </c>
      <c r="AN327" s="12">
        <f t="shared" si="689"/>
        <v>1.1237975498075352</v>
      </c>
      <c r="AO327">
        <f t="shared" si="690"/>
        <v>8251.08</v>
      </c>
      <c r="AX327" s="164" t="s">
        <v>461</v>
      </c>
      <c r="AY327" s="108">
        <v>8251.08</v>
      </c>
    </row>
    <row r="328" spans="1:51" x14ac:dyDescent="0.3">
      <c r="A328" s="37" t="s">
        <v>462</v>
      </c>
      <c r="B328" s="37" t="s">
        <v>959</v>
      </c>
      <c r="C328" s="2"/>
      <c r="D328" s="2"/>
      <c r="E328" s="1">
        <f>VLOOKUP(B328,Площадь!A:B,2,0)</f>
        <v>58.4</v>
      </c>
      <c r="F328">
        <f t="shared" si="665"/>
        <v>120</v>
      </c>
      <c r="G328" s="1">
        <v>31</v>
      </c>
      <c r="H328" s="1">
        <v>28</v>
      </c>
      <c r="I328" s="1">
        <v>31</v>
      </c>
      <c r="J328" s="1">
        <v>30</v>
      </c>
      <c r="L328" s="112"/>
      <c r="N328" s="16">
        <f t="shared" si="666"/>
        <v>58.4</v>
      </c>
      <c r="O328" s="16">
        <f t="shared" si="667"/>
        <v>58.4</v>
      </c>
      <c r="P328" s="16">
        <f t="shared" si="668"/>
        <v>58.4</v>
      </c>
      <c r="Q328" s="16">
        <f t="shared" si="669"/>
        <v>58.4</v>
      </c>
      <c r="R328" s="120"/>
      <c r="S328" s="159">
        <f>VLOOKUP(B328,Объем!A:D,4,0)</f>
        <v>22.63</v>
      </c>
      <c r="T328" s="159">
        <f>VLOOKUP(B328,Объем!A:E,5,0)</f>
        <v>26</v>
      </c>
      <c r="U328" s="11">
        <f t="shared" si="670"/>
        <v>3.370000000000001</v>
      </c>
      <c r="V328" s="95">
        <f t="shared" si="691"/>
        <v>1.090852136453704</v>
      </c>
      <c r="W328" s="95">
        <f t="shared" si="692"/>
        <v>0.98227247206182644</v>
      </c>
      <c r="X328" s="95">
        <f t="shared" si="693"/>
        <v>0.77768673646173248</v>
      </c>
      <c r="Y328" s="95">
        <f t="shared" si="694"/>
        <v>0.51918865502273814</v>
      </c>
      <c r="Z328" s="12">
        <f t="shared" si="674"/>
        <v>0.42751725763618914</v>
      </c>
      <c r="AA328" s="12">
        <f t="shared" si="675"/>
        <v>0.358412056606211</v>
      </c>
      <c r="AB328" s="12">
        <f t="shared" si="676"/>
        <v>0.14896779271999372</v>
      </c>
      <c r="AD328" s="12">
        <f t="shared" si="680"/>
        <v>1.5183693940898932</v>
      </c>
      <c r="AE328" s="12">
        <f t="shared" si="681"/>
        <v>1.3406845286680373</v>
      </c>
      <c r="AF328" s="12">
        <f t="shared" si="682"/>
        <v>0.92665452918172619</v>
      </c>
      <c r="AG328" s="12">
        <f t="shared" si="683"/>
        <v>0.51918865502273814</v>
      </c>
      <c r="AH328" s="30">
        <f t="shared" si="684"/>
        <v>4128.1730760394839</v>
      </c>
      <c r="AI328" s="30">
        <f t="shared" si="685"/>
        <v>3645.0799102332335</v>
      </c>
      <c r="AJ328" s="30">
        <f t="shared" si="686"/>
        <v>2519.4068670298611</v>
      </c>
      <c r="AK328" s="30">
        <f t="shared" si="687"/>
        <v>1411.580499048921</v>
      </c>
      <c r="AM328" s="30">
        <f t="shared" si="688"/>
        <v>11704.2403523515</v>
      </c>
      <c r="AN328" s="12">
        <f t="shared" si="689"/>
        <v>0.93489710696239392</v>
      </c>
      <c r="AO328">
        <f t="shared" si="690"/>
        <v>5943.36</v>
      </c>
      <c r="AX328" s="164" t="s">
        <v>462</v>
      </c>
      <c r="AY328" s="108">
        <v>5943.36</v>
      </c>
    </row>
    <row r="329" spans="1:51" x14ac:dyDescent="0.3">
      <c r="A329" s="37" t="s">
        <v>463</v>
      </c>
      <c r="B329" s="37" t="s">
        <v>960</v>
      </c>
      <c r="C329" s="2"/>
      <c r="D329" s="2"/>
      <c r="E329" s="1">
        <f>VLOOKUP(B329,Площадь!A:B,2,0)</f>
        <v>33.700000000000003</v>
      </c>
      <c r="F329">
        <f t="shared" si="665"/>
        <v>120</v>
      </c>
      <c r="G329" s="1">
        <v>31</v>
      </c>
      <c r="H329" s="1">
        <v>28</v>
      </c>
      <c r="I329" s="1">
        <v>31</v>
      </c>
      <c r="J329" s="1">
        <v>30</v>
      </c>
      <c r="L329" s="112"/>
      <c r="N329" s="16">
        <f t="shared" si="666"/>
        <v>33.700000000000003</v>
      </c>
      <c r="O329" s="16">
        <f t="shared" si="667"/>
        <v>33.700000000000003</v>
      </c>
      <c r="P329" s="16">
        <f t="shared" si="668"/>
        <v>33.700000000000003</v>
      </c>
      <c r="Q329" s="16">
        <f t="shared" si="669"/>
        <v>33.700000000000003</v>
      </c>
      <c r="R329" s="120"/>
      <c r="S329" s="159">
        <f>VLOOKUP(B329,Объем!A:D,4,0)</f>
        <v>12.509</v>
      </c>
      <c r="T329" s="159">
        <f>VLOOKUP(B329,Объем!A:E,5,0)</f>
        <v>14.163</v>
      </c>
      <c r="U329" s="11">
        <f t="shared" si="670"/>
        <v>1.6539999999999999</v>
      </c>
      <c r="V329" s="95">
        <f t="shared" si="691"/>
        <v>0.53539152335146167</v>
      </c>
      <c r="W329" s="95">
        <f t="shared" si="692"/>
        <v>0.48210049518998838</v>
      </c>
      <c r="X329" s="95">
        <f t="shared" si="693"/>
        <v>0.3816895733257285</v>
      </c>
      <c r="Y329" s="95">
        <f t="shared" si="694"/>
        <v>0.25481840813282153</v>
      </c>
      <c r="Z329" s="12">
        <f t="shared" si="674"/>
        <v>0.24670088325923931</v>
      </c>
      <c r="AA329" s="12">
        <f t="shared" si="675"/>
        <v>0.20682339567858413</v>
      </c>
      <c r="AB329" s="12">
        <f t="shared" si="676"/>
        <v>8.5962579018215565E-2</v>
      </c>
      <c r="AD329" s="12">
        <f t="shared" si="680"/>
        <v>0.78209240661070101</v>
      </c>
      <c r="AE329" s="12">
        <f t="shared" si="681"/>
        <v>0.68892389086857253</v>
      </c>
      <c r="AF329" s="12">
        <f t="shared" si="682"/>
        <v>0.46765215234394408</v>
      </c>
      <c r="AG329" s="12">
        <f t="shared" si="683"/>
        <v>0.25481840813282153</v>
      </c>
      <c r="AH329" s="30">
        <f t="shared" si="684"/>
        <v>2126.3684769413062</v>
      </c>
      <c r="AI329" s="30">
        <f t="shared" si="685"/>
        <v>1873.0600529712924</v>
      </c>
      <c r="AJ329" s="30">
        <f t="shared" si="686"/>
        <v>1271.4620248357621</v>
      </c>
      <c r="AK329" s="30">
        <f t="shared" si="687"/>
        <v>692.80538439967791</v>
      </c>
      <c r="AM329" s="30">
        <f t="shared" si="688"/>
        <v>5963.6959391480386</v>
      </c>
      <c r="AN329" s="12">
        <f t="shared" si="689"/>
        <v>0.53948685795603901</v>
      </c>
      <c r="AO329">
        <f t="shared" si="690"/>
        <v>3301.72</v>
      </c>
      <c r="AX329" s="164" t="s">
        <v>463</v>
      </c>
      <c r="AY329" s="108">
        <v>3301.72</v>
      </c>
    </row>
    <row r="330" spans="1:51" x14ac:dyDescent="0.3">
      <c r="A330" s="37" t="s">
        <v>464</v>
      </c>
      <c r="B330" s="37" t="s">
        <v>86</v>
      </c>
      <c r="C330" s="2"/>
      <c r="D330" s="2"/>
      <c r="E330" s="1">
        <f>VLOOKUP(B330,Площадь!A:B,2,0)</f>
        <v>33.4</v>
      </c>
      <c r="F330">
        <f t="shared" si="665"/>
        <v>120</v>
      </c>
      <c r="G330" s="1">
        <v>31</v>
      </c>
      <c r="H330" s="1">
        <v>28</v>
      </c>
      <c r="I330" s="1">
        <v>31</v>
      </c>
      <c r="J330" s="1">
        <v>30</v>
      </c>
      <c r="L330" s="112"/>
      <c r="N330" s="16">
        <f t="shared" si="666"/>
        <v>33.4</v>
      </c>
      <c r="O330" s="16">
        <f t="shared" si="667"/>
        <v>33.4</v>
      </c>
      <c r="P330" s="16">
        <f t="shared" si="668"/>
        <v>33.4</v>
      </c>
      <c r="Q330" s="16">
        <f t="shared" si="669"/>
        <v>33.4</v>
      </c>
      <c r="R330" s="120"/>
      <c r="S330" s="159" t="str">
        <f>VLOOKUP(B330,Объем!A:D,4,0)</f>
        <v>10,657</v>
      </c>
      <c r="T330" s="159">
        <f>VLOOKUP(B330,Объем!A:E,5,0)</f>
        <v>11.497</v>
      </c>
      <c r="U330" s="11">
        <f t="shared" si="670"/>
        <v>0.83999999999999986</v>
      </c>
      <c r="V330" s="95">
        <f t="shared" si="691"/>
        <v>0.27190379662347508</v>
      </c>
      <c r="W330" s="95">
        <f t="shared" si="692"/>
        <v>0.24483942923796259</v>
      </c>
      <c r="X330" s="95">
        <f t="shared" si="693"/>
        <v>0.19384476517147031</v>
      </c>
      <c r="Y330" s="95">
        <f t="shared" si="694"/>
        <v>0.12941200896709193</v>
      </c>
      <c r="Z330" s="12">
        <f t="shared" si="674"/>
        <v>0.24450473296316297</v>
      </c>
      <c r="AA330" s="12">
        <f t="shared" si="675"/>
        <v>0.20498223785355218</v>
      </c>
      <c r="AB330" s="12">
        <f t="shared" si="676"/>
        <v>8.5197333507667644E-2</v>
      </c>
      <c r="AD330" s="12">
        <f t="shared" si="680"/>
        <v>0.51640852958663808</v>
      </c>
      <c r="AE330" s="12">
        <f t="shared" si="681"/>
        <v>0.44982166709151478</v>
      </c>
      <c r="AF330" s="12">
        <f t="shared" si="682"/>
        <v>0.27904209867913798</v>
      </c>
      <c r="AG330" s="12">
        <f t="shared" si="683"/>
        <v>0.12941200896709193</v>
      </c>
      <c r="AH330" s="30">
        <f t="shared" si="684"/>
        <v>1404.0218384107434</v>
      </c>
      <c r="AI330" s="30">
        <f t="shared" si="685"/>
        <v>1222.9841449217522</v>
      </c>
      <c r="AJ330" s="30">
        <f t="shared" si="686"/>
        <v>758.66523873081394</v>
      </c>
      <c r="AK330" s="30">
        <f t="shared" si="687"/>
        <v>351.84795821990889</v>
      </c>
      <c r="AM330" s="30">
        <f t="shared" si="688"/>
        <v>3737.5191802832187</v>
      </c>
      <c r="AN330" s="12">
        <f t="shared" si="689"/>
        <v>0.53468430432438285</v>
      </c>
      <c r="AO330">
        <f t="shared" si="690"/>
        <v>2452.36</v>
      </c>
      <c r="AX330" s="164" t="s">
        <v>464</v>
      </c>
      <c r="AY330" s="108">
        <v>2452.36</v>
      </c>
    </row>
    <row r="331" spans="1:51" x14ac:dyDescent="0.3">
      <c r="A331" s="37" t="s">
        <v>465</v>
      </c>
      <c r="B331" s="37" t="s">
        <v>961</v>
      </c>
      <c r="C331" s="2"/>
      <c r="D331" s="2"/>
      <c r="E331" s="1">
        <f>VLOOKUP(B331,Площадь!A:B,2,0)</f>
        <v>51.4</v>
      </c>
      <c r="F331">
        <f t="shared" si="665"/>
        <v>120</v>
      </c>
      <c r="G331" s="1">
        <v>31</v>
      </c>
      <c r="H331" s="1">
        <v>28</v>
      </c>
      <c r="I331" s="1">
        <v>31</v>
      </c>
      <c r="J331" s="1">
        <v>30</v>
      </c>
      <c r="L331" s="112"/>
      <c r="N331" s="16">
        <f t="shared" si="666"/>
        <v>51.4</v>
      </c>
      <c r="O331" s="16">
        <f t="shared" si="667"/>
        <v>51.4</v>
      </c>
      <c r="P331" s="16">
        <f t="shared" si="668"/>
        <v>51.4</v>
      </c>
      <c r="Q331" s="16">
        <f t="shared" si="669"/>
        <v>51.4</v>
      </c>
      <c r="R331" s="120"/>
      <c r="S331" s="159" t="str">
        <f>VLOOKUP(B331,Объем!A:D,4,0)</f>
        <v>20,234</v>
      </c>
      <c r="T331" s="159" t="str">
        <f>VLOOKUP(B331,Объем!A:E,5,0)</f>
        <v>нет</v>
      </c>
      <c r="U331" s="11" t="e">
        <f t="shared" si="670"/>
        <v>#VALUE!</v>
      </c>
      <c r="V331" s="95">
        <f t="shared" ref="V331:V332" si="695">$V$631*$E331*G331</f>
        <v>0.5159490660497239</v>
      </c>
      <c r="W331" s="95">
        <f t="shared" ref="W331:W332" si="696">$V$631*$E331*H331</f>
        <v>0.46601851127071836</v>
      </c>
      <c r="X331" s="95">
        <f t="shared" ref="X331:X332" si="697">$V$631*$E331*I331</f>
        <v>0.5159490660497239</v>
      </c>
      <c r="Y331" s="95">
        <f t="shared" ref="Y331:Y332" si="698">$V$631*$E331*J331</f>
        <v>0.49930554779005537</v>
      </c>
      <c r="Z331" s="12">
        <f t="shared" si="674"/>
        <v>0.37627375072774183</v>
      </c>
      <c r="AA331" s="12">
        <f t="shared" si="675"/>
        <v>0.31545170735546657</v>
      </c>
      <c r="AB331" s="12">
        <f t="shared" si="676"/>
        <v>0.13111206414054241</v>
      </c>
      <c r="AD331" s="12">
        <f t="shared" si="680"/>
        <v>0.89222281677746573</v>
      </c>
      <c r="AE331" s="12">
        <f t="shared" si="681"/>
        <v>0.78147021862618493</v>
      </c>
      <c r="AF331" s="12">
        <f t="shared" si="682"/>
        <v>0.64706113019026634</v>
      </c>
      <c r="AG331" s="12">
        <f t="shared" si="683"/>
        <v>0.49930554779005537</v>
      </c>
      <c r="AH331" s="30">
        <f t="shared" si="684"/>
        <v>2425.7932387109095</v>
      </c>
      <c r="AI331" s="30">
        <f t="shared" si="685"/>
        <v>2124.676859805244</v>
      </c>
      <c r="AJ331" s="30">
        <f t="shared" si="686"/>
        <v>1759.2427419839</v>
      </c>
      <c r="AK331" s="30">
        <f t="shared" si="687"/>
        <v>1357.5219094425584</v>
      </c>
      <c r="AM331" s="30">
        <f t="shared" si="688"/>
        <v>7667.2347499426114</v>
      </c>
      <c r="AN331" s="12">
        <f t="shared" si="689"/>
        <v>0.82283752222375084</v>
      </c>
      <c r="AO331">
        <f t="shared" si="690"/>
        <v>5891.12</v>
      </c>
      <c r="AX331" s="164" t="s">
        <v>465</v>
      </c>
      <c r="AY331" s="108">
        <v>5891.12</v>
      </c>
    </row>
    <row r="332" spans="1:51" x14ac:dyDescent="0.3">
      <c r="A332" s="37" t="s">
        <v>466</v>
      </c>
      <c r="B332" s="37" t="s">
        <v>962</v>
      </c>
      <c r="C332" s="2"/>
      <c r="D332" s="2"/>
      <c r="E332" s="1">
        <f>VLOOKUP(B332,Площадь!A:B,2,0)</f>
        <v>70.2</v>
      </c>
      <c r="F332">
        <f t="shared" si="665"/>
        <v>120</v>
      </c>
      <c r="G332" s="1">
        <v>31</v>
      </c>
      <c r="H332" s="1">
        <v>28</v>
      </c>
      <c r="I332" s="1">
        <v>31</v>
      </c>
      <c r="J332" s="1">
        <v>30</v>
      </c>
      <c r="L332" s="112"/>
      <c r="N332" s="16">
        <f t="shared" si="666"/>
        <v>70.2</v>
      </c>
      <c r="O332" s="16">
        <f t="shared" si="667"/>
        <v>70.2</v>
      </c>
      <c r="P332" s="16">
        <f t="shared" si="668"/>
        <v>70.2</v>
      </c>
      <c r="Q332" s="16">
        <f t="shared" si="669"/>
        <v>70.2</v>
      </c>
      <c r="R332" s="120"/>
      <c r="S332" s="159" t="str">
        <f>VLOOKUP(B332,Объем!A:D,4,0)</f>
        <v>28,944</v>
      </c>
      <c r="T332" s="159" t="str">
        <f>VLOOKUP(B332,Объем!A:E,5,0)</f>
        <v>нет</v>
      </c>
      <c r="U332" s="11" t="e">
        <f t="shared" si="670"/>
        <v>#VALUE!</v>
      </c>
      <c r="V332" s="95">
        <f t="shared" si="695"/>
        <v>0.70466195402121823</v>
      </c>
      <c r="W332" s="95">
        <f t="shared" si="696"/>
        <v>0.63646886169658423</v>
      </c>
      <c r="X332" s="95">
        <f t="shared" si="697"/>
        <v>0.70466195402121823</v>
      </c>
      <c r="Y332" s="95">
        <f t="shared" si="698"/>
        <v>0.68193092324634019</v>
      </c>
      <c r="Z332" s="12">
        <f t="shared" si="674"/>
        <v>0.51389916928185753</v>
      </c>
      <c r="AA332" s="12">
        <f t="shared" si="675"/>
        <v>0.430830931057466</v>
      </c>
      <c r="AB332" s="12">
        <f t="shared" si="676"/>
        <v>0.17906744946821165</v>
      </c>
      <c r="AD332" s="12">
        <f t="shared" si="680"/>
        <v>1.2185611233030758</v>
      </c>
      <c r="AE332" s="12">
        <f t="shared" si="681"/>
        <v>1.0672997927540502</v>
      </c>
      <c r="AF332" s="12">
        <f t="shared" si="682"/>
        <v>0.88372940348942985</v>
      </c>
      <c r="AG332" s="12">
        <f t="shared" si="683"/>
        <v>0.68193092324634019</v>
      </c>
      <c r="AH332" s="30">
        <f t="shared" si="684"/>
        <v>3313.0483532588687</v>
      </c>
      <c r="AI332" s="30">
        <f t="shared" si="685"/>
        <v>2901.7960225355669</v>
      </c>
      <c r="AJ332" s="30">
        <f t="shared" si="686"/>
        <v>2402.7011767951317</v>
      </c>
      <c r="AK332" s="30">
        <f t="shared" si="687"/>
        <v>1854.0474327406148</v>
      </c>
      <c r="AM332" s="30">
        <f t="shared" si="688"/>
        <v>10471.592985330182</v>
      </c>
      <c r="AN332" s="12">
        <f t="shared" si="689"/>
        <v>1.1237975498075352</v>
      </c>
      <c r="AO332">
        <f t="shared" si="690"/>
        <v>7270.12</v>
      </c>
      <c r="AX332" s="164" t="s">
        <v>466</v>
      </c>
      <c r="AY332" s="108">
        <v>7270.12</v>
      </c>
    </row>
    <row r="333" spans="1:51" x14ac:dyDescent="0.3">
      <c r="A333" s="37" t="s">
        <v>467</v>
      </c>
      <c r="B333" s="37" t="s">
        <v>963</v>
      </c>
      <c r="C333" s="2"/>
      <c r="D333" s="2"/>
      <c r="E333" s="1">
        <f>VLOOKUP(B333,Площадь!A:B,2,0)</f>
        <v>57.5</v>
      </c>
      <c r="F333">
        <f t="shared" si="665"/>
        <v>120</v>
      </c>
      <c r="G333" s="1">
        <v>31</v>
      </c>
      <c r="H333" s="1">
        <v>28</v>
      </c>
      <c r="I333" s="1">
        <v>31</v>
      </c>
      <c r="J333" s="1">
        <v>30</v>
      </c>
      <c r="L333" s="112"/>
      <c r="N333" s="16">
        <f t="shared" si="666"/>
        <v>57.5</v>
      </c>
      <c r="O333" s="16">
        <f t="shared" si="667"/>
        <v>57.5</v>
      </c>
      <c r="P333" s="16">
        <f t="shared" si="668"/>
        <v>57.5</v>
      </c>
      <c r="Q333" s="16">
        <f t="shared" si="669"/>
        <v>57.5</v>
      </c>
      <c r="R333" s="120"/>
      <c r="S333" s="159">
        <f>VLOOKUP(B333,Объем!A:D,4,0)</f>
        <v>16.559999999999999</v>
      </c>
      <c r="T333" s="159">
        <f>VLOOKUP(B333,Объем!A:E,5,0)</f>
        <v>16.559999999999999</v>
      </c>
      <c r="U333" s="11">
        <f t="shared" si="670"/>
        <v>0</v>
      </c>
      <c r="V333" s="95">
        <f t="shared" ref="V333:V335" si="699">$U333*V$627/G$1*G333</f>
        <v>0</v>
      </c>
      <c r="W333" s="95">
        <f t="shared" ref="W333:W335" si="700">$U333*W$627/H$1*H333</f>
        <v>0</v>
      </c>
      <c r="X333" s="95">
        <f t="shared" ref="X333:X335" si="701">$U333*X$627/I$1*I333</f>
        <v>0</v>
      </c>
      <c r="Y333" s="95">
        <f t="shared" ref="Y333:Y335" si="702">$U333*Y$627/J$1*J333</f>
        <v>0</v>
      </c>
      <c r="Z333" s="12">
        <f t="shared" si="674"/>
        <v>0.42092880674796024</v>
      </c>
      <c r="AA333" s="12">
        <f t="shared" si="675"/>
        <v>0.35288858313111532</v>
      </c>
      <c r="AB333" s="12">
        <f t="shared" si="676"/>
        <v>0.14667205618835</v>
      </c>
      <c r="AD333" s="12">
        <f t="shared" si="680"/>
        <v>0.42092880674796024</v>
      </c>
      <c r="AE333" s="12">
        <f t="shared" si="681"/>
        <v>0.35288858313111532</v>
      </c>
      <c r="AF333" s="12">
        <f t="shared" si="682"/>
        <v>0.14667205618835</v>
      </c>
      <c r="AG333" s="12">
        <f t="shared" si="683"/>
        <v>0</v>
      </c>
      <c r="AH333" s="30">
        <f t="shared" si="684"/>
        <v>1144.4296583624894</v>
      </c>
      <c r="AI333" s="30">
        <f t="shared" si="685"/>
        <v>959.44053758853897</v>
      </c>
      <c r="AJ333" s="30">
        <f t="shared" si="686"/>
        <v>398.77491980600979</v>
      </c>
      <c r="AK333" s="30">
        <f t="shared" si="687"/>
        <v>0</v>
      </c>
      <c r="AM333" s="30">
        <f t="shared" si="688"/>
        <v>2502.6451157570377</v>
      </c>
      <c r="AN333" s="12">
        <f t="shared" si="689"/>
        <v>0.92048944606742555</v>
      </c>
      <c r="AO333">
        <f t="shared" si="690"/>
        <v>5984.68</v>
      </c>
      <c r="AX333" s="164" t="s">
        <v>467</v>
      </c>
      <c r="AY333" s="108">
        <v>5984.68</v>
      </c>
    </row>
    <row r="334" spans="1:51" x14ac:dyDescent="0.3">
      <c r="A334" s="37" t="s">
        <v>468</v>
      </c>
      <c r="B334" s="37" t="s">
        <v>964</v>
      </c>
      <c r="C334" s="2"/>
      <c r="D334" s="2"/>
      <c r="E334" s="1">
        <f>VLOOKUP(B334,Площадь!A:B,2,0)</f>
        <v>47.2</v>
      </c>
      <c r="F334">
        <f t="shared" si="665"/>
        <v>120</v>
      </c>
      <c r="G334" s="1">
        <v>31</v>
      </c>
      <c r="H334" s="1">
        <v>28</v>
      </c>
      <c r="I334" s="1">
        <v>31</v>
      </c>
      <c r="J334" s="1">
        <v>30</v>
      </c>
      <c r="L334" s="112"/>
      <c r="N334" s="16">
        <f t="shared" si="666"/>
        <v>47.2</v>
      </c>
      <c r="O334" s="16">
        <f t="shared" si="667"/>
        <v>47.2</v>
      </c>
      <c r="P334" s="16">
        <f t="shared" si="668"/>
        <v>47.2</v>
      </c>
      <c r="Q334" s="16">
        <f t="shared" si="669"/>
        <v>47.2</v>
      </c>
      <c r="R334" s="120"/>
      <c r="S334" s="159" t="str">
        <f>VLOOKUP(B334,Объем!A:D,4,0)</f>
        <v>23,314</v>
      </c>
      <c r="T334" s="159">
        <f>VLOOKUP(B334,Объем!A:E,5,0)</f>
        <v>25.602</v>
      </c>
      <c r="U334" s="11">
        <f t="shared" si="670"/>
        <v>2.2880000000000003</v>
      </c>
      <c r="V334" s="95">
        <f t="shared" si="699"/>
        <v>0.74061415080298942</v>
      </c>
      <c r="W334" s="95">
        <f t="shared" si="700"/>
        <v>0.66689596916245064</v>
      </c>
      <c r="X334" s="95">
        <f t="shared" si="701"/>
        <v>0.52799621751467174</v>
      </c>
      <c r="Y334" s="95">
        <f t="shared" si="702"/>
        <v>0.35249366251988856</v>
      </c>
      <c r="Z334" s="12">
        <f t="shared" si="674"/>
        <v>0.34552764658267343</v>
      </c>
      <c r="AA334" s="12">
        <f t="shared" si="675"/>
        <v>0.28967549780501989</v>
      </c>
      <c r="AB334" s="12">
        <f t="shared" si="676"/>
        <v>0.12039862699287164</v>
      </c>
      <c r="AD334" s="12">
        <f t="shared" si="680"/>
        <v>1.0861417973856629</v>
      </c>
      <c r="AE334" s="12">
        <f t="shared" si="681"/>
        <v>0.95657146696747053</v>
      </c>
      <c r="AF334" s="12">
        <f t="shared" si="682"/>
        <v>0.64839484450754337</v>
      </c>
      <c r="AG334" s="12">
        <f t="shared" si="683"/>
        <v>0.35249366251988856</v>
      </c>
      <c r="AH334" s="30">
        <f t="shared" si="684"/>
        <v>2953.0240415680883</v>
      </c>
      <c r="AI334" s="30">
        <f t="shared" si="685"/>
        <v>2600.7456358204986</v>
      </c>
      <c r="AJ334" s="30">
        <f t="shared" si="686"/>
        <v>1762.8688711439991</v>
      </c>
      <c r="AK334" s="30">
        <f t="shared" si="687"/>
        <v>958.36681953232346</v>
      </c>
      <c r="AM334" s="30">
        <f t="shared" si="688"/>
        <v>8275.0053680649107</v>
      </c>
      <c r="AN334" s="12">
        <f t="shared" si="689"/>
        <v>0.75560177138056495</v>
      </c>
      <c r="AO334">
        <f t="shared" si="690"/>
        <v>7649.68</v>
      </c>
      <c r="AX334" s="164" t="s">
        <v>468</v>
      </c>
      <c r="AY334" s="108">
        <v>7649.68</v>
      </c>
    </row>
    <row r="335" spans="1:51" x14ac:dyDescent="0.3">
      <c r="A335" s="37" t="s">
        <v>469</v>
      </c>
      <c r="B335" s="37" t="s">
        <v>965</v>
      </c>
      <c r="C335" s="2"/>
      <c r="D335" s="2"/>
      <c r="E335" s="1">
        <f>VLOOKUP(B335,Площадь!A:B,2,0)</f>
        <v>24</v>
      </c>
      <c r="F335">
        <f t="shared" si="665"/>
        <v>120</v>
      </c>
      <c r="G335" s="1">
        <v>31</v>
      </c>
      <c r="H335" s="1">
        <v>28</v>
      </c>
      <c r="I335" s="1">
        <v>31</v>
      </c>
      <c r="J335" s="1">
        <v>30</v>
      </c>
      <c r="L335" s="112"/>
      <c r="N335" s="16">
        <f t="shared" si="666"/>
        <v>24</v>
      </c>
      <c r="O335" s="16">
        <f t="shared" si="667"/>
        <v>24</v>
      </c>
      <c r="P335" s="16">
        <f t="shared" si="668"/>
        <v>24</v>
      </c>
      <c r="Q335" s="16">
        <f t="shared" si="669"/>
        <v>24</v>
      </c>
      <c r="R335" s="120"/>
      <c r="S335" s="159" t="str">
        <f>VLOOKUP(B335,Объем!A:D,4,0)</f>
        <v>9,519</v>
      </c>
      <c r="T335" s="159">
        <f>VLOOKUP(B335,Объем!A:E,5,0)</f>
        <v>11.093</v>
      </c>
      <c r="U335" s="11">
        <f t="shared" si="670"/>
        <v>1.5739999999999998</v>
      </c>
      <c r="V335" s="95">
        <f t="shared" si="699"/>
        <v>0.50949592367303542</v>
      </c>
      <c r="W335" s="95">
        <f t="shared" si="700"/>
        <v>0.45878245431018233</v>
      </c>
      <c r="X335" s="95">
        <f t="shared" si="701"/>
        <v>0.36322816711892181</v>
      </c>
      <c r="Y335" s="95">
        <f t="shared" si="702"/>
        <v>0.24249345489786034</v>
      </c>
      <c r="Z335" s="12">
        <f t="shared" si="674"/>
        <v>0.17569202368610515</v>
      </c>
      <c r="AA335" s="12">
        <f t="shared" si="675"/>
        <v>0.1472926260025525</v>
      </c>
      <c r="AB335" s="12">
        <f t="shared" si="676"/>
        <v>6.1219640843833037E-2</v>
      </c>
      <c r="AD335" s="12">
        <f t="shared" si="680"/>
        <v>0.68518794735914057</v>
      </c>
      <c r="AE335" s="12">
        <f t="shared" si="681"/>
        <v>0.60607508031273483</v>
      </c>
      <c r="AF335" s="12">
        <f t="shared" si="682"/>
        <v>0.42444780796275483</v>
      </c>
      <c r="AG335" s="12">
        <f t="shared" si="683"/>
        <v>0.24249345489786034</v>
      </c>
      <c r="AH335" s="30">
        <f t="shared" si="684"/>
        <v>1862.9026950389787</v>
      </c>
      <c r="AI335" s="30">
        <f t="shared" si="685"/>
        <v>1647.8090498558697</v>
      </c>
      <c r="AJ335" s="30">
        <f t="shared" si="686"/>
        <v>1153.9971892452972</v>
      </c>
      <c r="AK335" s="30">
        <f t="shared" si="687"/>
        <v>659.29605504540064</v>
      </c>
      <c r="AM335" s="30">
        <f t="shared" si="688"/>
        <v>5324.0049891855469</v>
      </c>
      <c r="AN335" s="12">
        <f t="shared" si="689"/>
        <v>0.38420429053249067</v>
      </c>
      <c r="AO335">
        <f t="shared" si="690"/>
        <v>3538.8</v>
      </c>
      <c r="AX335" s="164" t="s">
        <v>469</v>
      </c>
      <c r="AY335" s="108">
        <v>3538.8</v>
      </c>
    </row>
    <row r="336" spans="1:51" x14ac:dyDescent="0.3">
      <c r="A336" s="37" t="s">
        <v>470</v>
      </c>
      <c r="B336" s="37" t="s">
        <v>966</v>
      </c>
      <c r="C336" s="2"/>
      <c r="D336" s="2"/>
      <c r="E336" s="1">
        <f>VLOOKUP(B336,Площадь!A:B,2,0)</f>
        <v>34</v>
      </c>
      <c r="F336">
        <f t="shared" si="665"/>
        <v>120</v>
      </c>
      <c r="G336" s="1">
        <v>31</v>
      </c>
      <c r="H336" s="1">
        <v>28</v>
      </c>
      <c r="I336" s="1">
        <v>31</v>
      </c>
      <c r="J336" s="1">
        <v>30</v>
      </c>
      <c r="L336" s="112"/>
      <c r="N336" s="16">
        <f t="shared" si="666"/>
        <v>34</v>
      </c>
      <c r="O336" s="16">
        <f t="shared" si="667"/>
        <v>34</v>
      </c>
      <c r="P336" s="16">
        <f t="shared" si="668"/>
        <v>34</v>
      </c>
      <c r="Q336" s="16">
        <f t="shared" si="669"/>
        <v>34</v>
      </c>
      <c r="R336" s="120"/>
      <c r="S336" s="159" t="str">
        <f>VLOOKUP(B336,Объем!A:D,4,0)</f>
        <v>нет</v>
      </c>
      <c r="T336" s="159">
        <f>VLOOKUP(B336,Объем!A:E,5,0)</f>
        <v>10.614000000000001</v>
      </c>
      <c r="U336" s="11" t="e">
        <f t="shared" si="670"/>
        <v>#VALUE!</v>
      </c>
      <c r="V336" s="95">
        <f t="shared" ref="V336:V337" si="703">$V$631*$E336*G336</f>
        <v>0.34128926548036215</v>
      </c>
      <c r="W336" s="95">
        <f t="shared" ref="W336:W337" si="704">$V$631*$E336*H336</f>
        <v>0.30826127204677867</v>
      </c>
      <c r="X336" s="95">
        <f t="shared" ref="X336:X337" si="705">$V$631*$E336*I336</f>
        <v>0.34128926548036215</v>
      </c>
      <c r="Y336" s="95">
        <f t="shared" ref="Y336:Y337" si="706">$V$631*$E336*J336</f>
        <v>0.3302799343358343</v>
      </c>
      <c r="Z336" s="12">
        <f t="shared" si="674"/>
        <v>0.24889703355531562</v>
      </c>
      <c r="AA336" s="12">
        <f t="shared" si="675"/>
        <v>0.20866455350361601</v>
      </c>
      <c r="AB336" s="12">
        <f t="shared" si="676"/>
        <v>8.6727824528763472E-2</v>
      </c>
      <c r="AD336" s="12">
        <f t="shared" si="680"/>
        <v>0.59018629903567776</v>
      </c>
      <c r="AE336" s="12">
        <f t="shared" si="681"/>
        <v>0.51692582555039468</v>
      </c>
      <c r="AF336" s="12">
        <f t="shared" si="682"/>
        <v>0.42801709000912563</v>
      </c>
      <c r="AG336" s="12">
        <f t="shared" si="683"/>
        <v>0.3302799343358343</v>
      </c>
      <c r="AH336" s="30">
        <f t="shared" si="684"/>
        <v>1604.6103135441815</v>
      </c>
      <c r="AI336" s="30">
        <f t="shared" si="685"/>
        <v>1405.4282730229243</v>
      </c>
      <c r="AJ336" s="30">
        <f t="shared" si="686"/>
        <v>1163.7014246586111</v>
      </c>
      <c r="AK336" s="30">
        <f t="shared" si="687"/>
        <v>897.97169107095306</v>
      </c>
      <c r="AM336" s="30">
        <f t="shared" si="688"/>
        <v>5071.7117022966704</v>
      </c>
      <c r="AN336" s="12">
        <f t="shared" si="689"/>
        <v>0.54428941158769506</v>
      </c>
      <c r="AO336">
        <f t="shared" si="690"/>
        <v>3538.8</v>
      </c>
      <c r="AX336" s="164" t="s">
        <v>470</v>
      </c>
      <c r="AY336" s="108">
        <v>3538.8</v>
      </c>
    </row>
    <row r="337" spans="1:57" x14ac:dyDescent="0.3">
      <c r="A337" s="37" t="s">
        <v>471</v>
      </c>
      <c r="B337" s="37" t="s">
        <v>967</v>
      </c>
      <c r="C337" s="2"/>
      <c r="D337" s="2"/>
      <c r="E337" s="1">
        <f>VLOOKUP(B337,Площадь!A:B,2,0)</f>
        <v>59.6</v>
      </c>
      <c r="F337">
        <f t="shared" si="665"/>
        <v>120</v>
      </c>
      <c r="G337" s="1">
        <v>31</v>
      </c>
      <c r="H337" s="1">
        <v>28</v>
      </c>
      <c r="I337" s="1">
        <v>31</v>
      </c>
      <c r="J337" s="1">
        <v>30</v>
      </c>
      <c r="L337" s="112"/>
      <c r="N337" s="16">
        <f t="shared" si="666"/>
        <v>59.6</v>
      </c>
      <c r="O337" s="16">
        <f t="shared" si="667"/>
        <v>59.6</v>
      </c>
      <c r="P337" s="16">
        <f t="shared" si="668"/>
        <v>59.6</v>
      </c>
      <c r="Q337" s="16">
        <f t="shared" si="669"/>
        <v>59.6</v>
      </c>
      <c r="R337" s="120"/>
      <c r="S337" s="159">
        <f>VLOOKUP(B337,Объем!A:D,4,0)</f>
        <v>21.442555536501487</v>
      </c>
      <c r="T337" s="159" t="str">
        <f>VLOOKUP(B337,Объем!A:E,5,0)</f>
        <v>не работает</v>
      </c>
      <c r="U337" s="11" t="e">
        <f t="shared" si="670"/>
        <v>#VALUE!</v>
      </c>
      <c r="V337" s="95">
        <f t="shared" si="703"/>
        <v>0.59826000654792888</v>
      </c>
      <c r="W337" s="95">
        <f t="shared" si="704"/>
        <v>0.54036387688200027</v>
      </c>
      <c r="X337" s="95">
        <f t="shared" si="705"/>
        <v>0.59826000654792888</v>
      </c>
      <c r="Y337" s="95">
        <f t="shared" si="706"/>
        <v>0.57896129665928608</v>
      </c>
      <c r="Z337" s="12">
        <f t="shared" si="674"/>
        <v>0.43630185882049444</v>
      </c>
      <c r="AA337" s="12">
        <f t="shared" si="675"/>
        <v>0.36577668790633866</v>
      </c>
      <c r="AB337" s="12">
        <f t="shared" si="676"/>
        <v>0.15202877476218538</v>
      </c>
      <c r="AD337" s="12">
        <f t="shared" si="680"/>
        <v>1.0345618653684232</v>
      </c>
      <c r="AE337" s="12">
        <f t="shared" si="681"/>
        <v>0.90614056478833893</v>
      </c>
      <c r="AF337" s="12">
        <f t="shared" si="682"/>
        <v>0.75028878131011423</v>
      </c>
      <c r="AG337" s="12">
        <f t="shared" si="683"/>
        <v>0.57896129665928608</v>
      </c>
      <c r="AH337" s="30">
        <f t="shared" si="684"/>
        <v>2812.7874908009767</v>
      </c>
      <c r="AI337" s="30">
        <f t="shared" si="685"/>
        <v>2463.6330903578319</v>
      </c>
      <c r="AJ337" s="30">
        <f t="shared" si="686"/>
        <v>2039.9001444015648</v>
      </c>
      <c r="AK337" s="30">
        <f t="shared" si="687"/>
        <v>1574.0915525832004</v>
      </c>
      <c r="AM337" s="30">
        <f t="shared" si="688"/>
        <v>8890.4122781435744</v>
      </c>
      <c r="AN337" s="12">
        <f t="shared" si="689"/>
        <v>0.95410732148901845</v>
      </c>
      <c r="AO337">
        <f t="shared" si="690"/>
        <v>6203.24</v>
      </c>
      <c r="AX337" s="164" t="s">
        <v>471</v>
      </c>
      <c r="AY337" s="108">
        <v>6203.24</v>
      </c>
    </row>
    <row r="338" spans="1:57" x14ac:dyDescent="0.3">
      <c r="A338" s="37" t="s">
        <v>1208</v>
      </c>
      <c r="B338" s="37" t="s">
        <v>968</v>
      </c>
      <c r="C338" s="2"/>
      <c r="D338" s="2"/>
      <c r="E338" s="1">
        <f>VLOOKUP(B338,Площадь!A:B,2,0)</f>
        <v>57.1</v>
      </c>
      <c r="F338">
        <f t="shared" si="665"/>
        <v>120</v>
      </c>
      <c r="G338" s="1">
        <v>31</v>
      </c>
      <c r="H338" s="1">
        <v>28</v>
      </c>
      <c r="I338" s="1">
        <v>31</v>
      </c>
      <c r="J338" s="1">
        <v>30</v>
      </c>
      <c r="L338" s="112"/>
      <c r="N338" s="16">
        <f t="shared" si="666"/>
        <v>57.1</v>
      </c>
      <c r="O338" s="16">
        <f t="shared" si="667"/>
        <v>57.1</v>
      </c>
      <c r="P338" s="16">
        <f t="shared" si="668"/>
        <v>57.1</v>
      </c>
      <c r="Q338" s="16">
        <f t="shared" si="669"/>
        <v>57.1</v>
      </c>
      <c r="R338" s="120"/>
      <c r="S338" s="159">
        <f>VLOOKUP(B338,Объем!A:D,4,0)</f>
        <v>6.7</v>
      </c>
      <c r="T338" s="159">
        <f>VLOOKUP(B338,Объем!A:E,5,0)</f>
        <v>9.65</v>
      </c>
      <c r="U338" s="11">
        <f t="shared" si="670"/>
        <v>2.95</v>
      </c>
      <c r="V338" s="95">
        <f t="shared" ref="V338:V339" si="707">$U338*V$627/G$1*G338</f>
        <v>0.95490023814196623</v>
      </c>
      <c r="W338" s="95">
        <f t="shared" ref="W338:W339" si="708">$U338*W$627/H$1*H338</f>
        <v>0.85985275744284506</v>
      </c>
      <c r="X338" s="95">
        <f t="shared" ref="X338:X339" si="709">$U338*X$627/I$1*I338</f>
        <v>0.6807643538759971</v>
      </c>
      <c r="Y338" s="95">
        <f t="shared" ref="Y338:Y339" si="710">$U338*Y$627/J$1*J338</f>
        <v>0.45448265053919201</v>
      </c>
      <c r="Z338" s="12">
        <f t="shared" si="674"/>
        <v>0.41800060635319181</v>
      </c>
      <c r="AA338" s="12">
        <f t="shared" si="675"/>
        <v>0.35043370603107277</v>
      </c>
      <c r="AB338" s="12">
        <f t="shared" si="676"/>
        <v>0.14565172884095276</v>
      </c>
      <c r="AD338" s="12">
        <f t="shared" si="680"/>
        <v>1.372900844495158</v>
      </c>
      <c r="AE338" s="12">
        <f t="shared" si="681"/>
        <v>1.2102864634739179</v>
      </c>
      <c r="AF338" s="12">
        <f t="shared" si="682"/>
        <v>0.82641608271694988</v>
      </c>
      <c r="AG338" s="12">
        <f t="shared" si="683"/>
        <v>0.45448265053919201</v>
      </c>
      <c r="AH338" s="30">
        <f t="shared" si="684"/>
        <v>3732.6702740303258</v>
      </c>
      <c r="AI338" s="30">
        <f t="shared" si="685"/>
        <v>3290.5510426221576</v>
      </c>
      <c r="AJ338" s="30">
        <f t="shared" si="686"/>
        <v>2246.8765740124977</v>
      </c>
      <c r="AK338" s="30">
        <f t="shared" si="687"/>
        <v>1235.6565199389661</v>
      </c>
      <c r="AM338" s="30">
        <f t="shared" si="688"/>
        <v>10505.754410603948</v>
      </c>
      <c r="AN338" s="12">
        <f t="shared" si="689"/>
        <v>0.91408604122521731</v>
      </c>
      <c r="AO338">
        <f t="shared" si="690"/>
        <v>6915.6</v>
      </c>
      <c r="AX338" s="164" t="s">
        <v>1208</v>
      </c>
      <c r="AY338" s="108">
        <v>6915.6</v>
      </c>
    </row>
    <row r="339" spans="1:57" x14ac:dyDescent="0.3">
      <c r="A339" s="37" t="s">
        <v>472</v>
      </c>
      <c r="B339" s="37" t="s">
        <v>969</v>
      </c>
      <c r="C339" s="2"/>
      <c r="D339" s="2"/>
      <c r="E339" s="1">
        <f>VLOOKUP(B339,Площадь!A:B,2,0)</f>
        <v>46.8</v>
      </c>
      <c r="F339">
        <f t="shared" si="665"/>
        <v>120</v>
      </c>
      <c r="G339" s="1">
        <v>31</v>
      </c>
      <c r="H339" s="1">
        <v>28</v>
      </c>
      <c r="I339" s="1">
        <v>31</v>
      </c>
      <c r="J339" s="1">
        <v>30</v>
      </c>
      <c r="L339" s="112"/>
      <c r="N339" s="16">
        <f t="shared" si="666"/>
        <v>46.8</v>
      </c>
      <c r="O339" s="16">
        <f t="shared" si="667"/>
        <v>46.8</v>
      </c>
      <c r="P339" s="16">
        <f t="shared" si="668"/>
        <v>46.8</v>
      </c>
      <c r="Q339" s="16">
        <f t="shared" si="669"/>
        <v>46.8</v>
      </c>
      <c r="R339" s="120"/>
      <c r="S339" s="159">
        <f>VLOOKUP(B339,Объем!A:D,4,0)</f>
        <v>21.908000000000001</v>
      </c>
      <c r="T339" s="159">
        <f>VLOOKUP(B339,Объем!A:E,5,0)</f>
        <v>25.73</v>
      </c>
      <c r="U339" s="11">
        <f t="shared" si="670"/>
        <v>3.8219999999999992</v>
      </c>
      <c r="V339" s="95">
        <f t="shared" si="707"/>
        <v>1.2371622746368116</v>
      </c>
      <c r="W339" s="95">
        <f t="shared" si="708"/>
        <v>1.1140194030327297</v>
      </c>
      <c r="X339" s="95">
        <f t="shared" si="709"/>
        <v>0.88199368153018998</v>
      </c>
      <c r="Y339" s="95">
        <f t="shared" si="710"/>
        <v>0.5888246408002682</v>
      </c>
      <c r="Z339" s="12">
        <f t="shared" si="674"/>
        <v>0.342599446187905</v>
      </c>
      <c r="AA339" s="12">
        <f t="shared" si="675"/>
        <v>0.28722062070497734</v>
      </c>
      <c r="AB339" s="12">
        <f t="shared" si="676"/>
        <v>0.11937829964547442</v>
      </c>
      <c r="AD339" s="12">
        <f t="shared" si="680"/>
        <v>1.5797617208247166</v>
      </c>
      <c r="AE339" s="12">
        <f t="shared" si="681"/>
        <v>1.401240023737707</v>
      </c>
      <c r="AF339" s="12">
        <f t="shared" si="682"/>
        <v>1.0013719811756645</v>
      </c>
      <c r="AG339" s="12">
        <f t="shared" si="683"/>
        <v>0.5888246408002682</v>
      </c>
      <c r="AH339" s="30">
        <f t="shared" si="684"/>
        <v>4295.087761812656</v>
      </c>
      <c r="AI339" s="30">
        <f t="shared" si="685"/>
        <v>3809.7194013385529</v>
      </c>
      <c r="AJ339" s="30">
        <f t="shared" si="686"/>
        <v>2722.5501698600206</v>
      </c>
      <c r="AK339" s="30">
        <f t="shared" si="687"/>
        <v>1600.9082099005852</v>
      </c>
      <c r="AM339" s="30">
        <f t="shared" si="688"/>
        <v>12428.265542911813</v>
      </c>
      <c r="AN339" s="12">
        <f t="shared" si="689"/>
        <v>0.74919836653835681</v>
      </c>
      <c r="AO339">
        <f t="shared" si="690"/>
        <v>7708.4</v>
      </c>
      <c r="AX339" s="164" t="s">
        <v>472</v>
      </c>
      <c r="AY339" s="108">
        <v>7708.4</v>
      </c>
    </row>
    <row r="340" spans="1:57" x14ac:dyDescent="0.3">
      <c r="A340" s="37" t="s">
        <v>473</v>
      </c>
      <c r="B340" s="37" t="s">
        <v>970</v>
      </c>
      <c r="C340" s="2"/>
      <c r="D340" s="2"/>
      <c r="E340" s="1">
        <f>VLOOKUP(B340,Площадь!A:B,2,0)</f>
        <v>23.5</v>
      </c>
      <c r="F340">
        <f t="shared" si="665"/>
        <v>120</v>
      </c>
      <c r="G340" s="1">
        <v>31</v>
      </c>
      <c r="H340" s="1">
        <v>28</v>
      </c>
      <c r="I340" s="1">
        <v>31</v>
      </c>
      <c r="J340" s="1">
        <v>30</v>
      </c>
      <c r="L340" s="112"/>
      <c r="N340" s="16">
        <f t="shared" si="666"/>
        <v>23.5</v>
      </c>
      <c r="O340" s="16">
        <f t="shared" si="667"/>
        <v>23.5</v>
      </c>
      <c r="P340" s="16">
        <f t="shared" si="668"/>
        <v>23.5</v>
      </c>
      <c r="Q340" s="16">
        <f t="shared" si="669"/>
        <v>23.5</v>
      </c>
      <c r="R340" s="120"/>
      <c r="S340" s="159" t="str">
        <f>VLOOKUP(B340,Объем!A:D,4,0)</f>
        <v>5,891</v>
      </c>
      <c r="T340" s="159" t="str">
        <f>VLOOKUP(B340,Объем!A:E,5,0)</f>
        <v>не работает</v>
      </c>
      <c r="U340" s="11" t="e">
        <f t="shared" si="670"/>
        <v>#VALUE!</v>
      </c>
      <c r="V340" s="95">
        <f>$V$631*$E340*G340</f>
        <v>0.23589110996436793</v>
      </c>
      <c r="W340" s="95">
        <f t="shared" ref="W340" si="711">$V$631*$E340*H340</f>
        <v>0.21306293803233234</v>
      </c>
      <c r="X340" s="95">
        <f t="shared" ref="X340" si="712">$V$631*$E340*I340</f>
        <v>0.23589110996436793</v>
      </c>
      <c r="Y340" s="95">
        <f t="shared" ref="Y340" si="713">$V$631*$E340*J340</f>
        <v>0.22828171932035607</v>
      </c>
      <c r="Z340" s="12">
        <f t="shared" si="674"/>
        <v>0.17203177319264462</v>
      </c>
      <c r="AA340" s="12">
        <f t="shared" si="675"/>
        <v>0.14422402962749931</v>
      </c>
      <c r="AB340" s="12">
        <f t="shared" si="676"/>
        <v>5.9944231659586518E-2</v>
      </c>
      <c r="AD340" s="12">
        <f t="shared" si="680"/>
        <v>0.40792288315701253</v>
      </c>
      <c r="AE340" s="12">
        <f t="shared" si="681"/>
        <v>0.35728696765983164</v>
      </c>
      <c r="AF340" s="12">
        <f t="shared" si="682"/>
        <v>0.29583534162395447</v>
      </c>
      <c r="AG340" s="12">
        <f t="shared" si="683"/>
        <v>0.22828171932035607</v>
      </c>
      <c r="AH340" s="30">
        <f t="shared" si="684"/>
        <v>1109.0688931849488</v>
      </c>
      <c r="AI340" s="30">
        <f t="shared" si="685"/>
        <v>971.39895341290355</v>
      </c>
      <c r="AJ340" s="30">
        <f t="shared" si="686"/>
        <v>804.32304351403991</v>
      </c>
      <c r="AK340" s="30">
        <f t="shared" si="687"/>
        <v>620.6569041225705</v>
      </c>
      <c r="AM340" s="30">
        <f t="shared" si="688"/>
        <v>3505.4477942344629</v>
      </c>
      <c r="AN340" s="12">
        <f t="shared" si="689"/>
        <v>0.37620003447973044</v>
      </c>
      <c r="AO340">
        <f t="shared" si="690"/>
        <v>1704.16</v>
      </c>
      <c r="AX340" s="164" t="s">
        <v>473</v>
      </c>
      <c r="AY340" s="108">
        <v>1704.16</v>
      </c>
    </row>
    <row r="341" spans="1:57" x14ac:dyDescent="0.3">
      <c r="A341" s="37" t="s">
        <v>474</v>
      </c>
      <c r="B341" s="37" t="s">
        <v>19</v>
      </c>
      <c r="C341" s="2"/>
      <c r="D341" s="2"/>
      <c r="E341" s="1">
        <f>VLOOKUP(B341,Площадь!A:B,2,0)</f>
        <v>33.700000000000003</v>
      </c>
      <c r="F341">
        <f t="shared" si="665"/>
        <v>120</v>
      </c>
      <c r="G341" s="1">
        <v>31</v>
      </c>
      <c r="H341" s="1">
        <v>28</v>
      </c>
      <c r="I341" s="1">
        <v>31</v>
      </c>
      <c r="J341" s="1">
        <v>30</v>
      </c>
      <c r="L341" s="112"/>
      <c r="N341" s="16">
        <f t="shared" si="666"/>
        <v>33.700000000000003</v>
      </c>
      <c r="O341" s="16">
        <f t="shared" si="667"/>
        <v>33.700000000000003</v>
      </c>
      <c r="P341" s="16">
        <f t="shared" si="668"/>
        <v>33.700000000000003</v>
      </c>
      <c r="Q341" s="16">
        <f t="shared" si="669"/>
        <v>33.700000000000003</v>
      </c>
      <c r="R341" s="120"/>
      <c r="S341" s="159" t="str">
        <f>VLOOKUP(B341,Объем!A:D,4,0)</f>
        <v>8,034</v>
      </c>
      <c r="T341" s="159">
        <f>VLOOKUP(B341,Объем!A:E,5,0)</f>
        <v>9.4909999999999997</v>
      </c>
      <c r="U341" s="11">
        <f t="shared" si="670"/>
        <v>1.456999999999999</v>
      </c>
      <c r="V341" s="95">
        <f>$U341*V$627/G$1*G341</f>
        <v>0.4716236091433369</v>
      </c>
      <c r="W341" s="95">
        <f t="shared" ref="W341" si="714">$U341*W$627/H$1*H341</f>
        <v>0.42467981952346584</v>
      </c>
      <c r="X341" s="95">
        <f t="shared" ref="X341" si="715">$U341*X$627/I$1*I341</f>
        <v>0.33622836054146682</v>
      </c>
      <c r="Y341" s="95">
        <f t="shared" ref="Y341" si="716">$U341*Y$627/J$1*J341</f>
        <v>0.22446821079172957</v>
      </c>
      <c r="Z341" s="12">
        <f t="shared" si="674"/>
        <v>0.24670088325923931</v>
      </c>
      <c r="AA341" s="12">
        <f t="shared" si="675"/>
        <v>0.20682339567858413</v>
      </c>
      <c r="AB341" s="12">
        <f t="shared" si="676"/>
        <v>8.5962579018215565E-2</v>
      </c>
      <c r="AD341" s="12">
        <f t="shared" si="680"/>
        <v>0.71832449240257623</v>
      </c>
      <c r="AE341" s="12">
        <f t="shared" si="681"/>
        <v>0.63150321520204999</v>
      </c>
      <c r="AF341" s="12">
        <f t="shared" si="682"/>
        <v>0.4221909395596824</v>
      </c>
      <c r="AG341" s="12">
        <f t="shared" si="683"/>
        <v>0.22446821079172957</v>
      </c>
      <c r="AH341" s="30">
        <f t="shared" si="684"/>
        <v>1952.9949964339723</v>
      </c>
      <c r="AI341" s="30">
        <f t="shared" si="685"/>
        <v>1716.9435715556376</v>
      </c>
      <c r="AJ341" s="30">
        <f t="shared" si="686"/>
        <v>1147.8611702936557</v>
      </c>
      <c r="AK341" s="30">
        <f t="shared" si="687"/>
        <v>610.28866086477024</v>
      </c>
      <c r="AM341" s="30">
        <f t="shared" si="688"/>
        <v>5428.0883991480359</v>
      </c>
      <c r="AN341" s="12">
        <f t="shared" si="689"/>
        <v>0.53948685795603901</v>
      </c>
      <c r="AO341">
        <f t="shared" si="690"/>
        <v>2685.12</v>
      </c>
      <c r="AQ341" s="75"/>
      <c r="AR341" s="75"/>
      <c r="AS341" s="75"/>
      <c r="AT341" s="75"/>
      <c r="AU341" s="75"/>
      <c r="AV341" s="75"/>
      <c r="AW341" s="75"/>
      <c r="AX341" s="164" t="s">
        <v>474</v>
      </c>
      <c r="AY341" s="108">
        <v>2685.12</v>
      </c>
      <c r="AZ341" s="75"/>
      <c r="BA341" s="75"/>
      <c r="BB341" s="75"/>
      <c r="BC341" s="75"/>
      <c r="BD341" s="75"/>
      <c r="BE341" s="75"/>
    </row>
    <row r="342" spans="1:57" x14ac:dyDescent="0.3">
      <c r="A342" s="37" t="s">
        <v>475</v>
      </c>
      <c r="B342" s="37" t="s">
        <v>87</v>
      </c>
      <c r="C342" s="2"/>
      <c r="D342" s="2"/>
      <c r="E342" s="1">
        <f>VLOOKUP(B342,Площадь!A:B,2,0)</f>
        <v>32.799999999999997</v>
      </c>
      <c r="F342">
        <f t="shared" si="665"/>
        <v>120</v>
      </c>
      <c r="G342" s="1">
        <v>31</v>
      </c>
      <c r="H342" s="1">
        <v>28</v>
      </c>
      <c r="I342" s="1">
        <v>31</v>
      </c>
      <c r="J342" s="1">
        <v>30</v>
      </c>
      <c r="L342" s="112"/>
      <c r="N342" s="16">
        <f t="shared" si="666"/>
        <v>32.799999999999997</v>
      </c>
      <c r="O342" s="16">
        <f t="shared" si="667"/>
        <v>32.799999999999997</v>
      </c>
      <c r="P342" s="16">
        <f t="shared" si="668"/>
        <v>32.799999999999997</v>
      </c>
      <c r="Q342" s="16">
        <f t="shared" si="669"/>
        <v>32.799999999999997</v>
      </c>
      <c r="R342" s="120"/>
      <c r="S342" s="159" t="str">
        <f>VLOOKUP(B342,Объем!A:D,4,0)</f>
        <v>нет</v>
      </c>
      <c r="T342" s="159" t="str">
        <f>VLOOKUP(B342,Объем!A:E,5,0)</f>
        <v>нет</v>
      </c>
      <c r="U342" s="11" t="e">
        <f t="shared" si="670"/>
        <v>#VALUE!</v>
      </c>
      <c r="V342" s="95">
        <f t="shared" ref="V342:V347" si="717">$V$631*$E342*G342</f>
        <v>0.32924376199281985</v>
      </c>
      <c r="W342" s="95">
        <f t="shared" ref="W342:W347" si="718">$V$631*$E342*H342</f>
        <v>0.29738146244512764</v>
      </c>
      <c r="X342" s="95">
        <f t="shared" ref="X342:X347" si="719">$V$631*$E342*I342</f>
        <v>0.32924376199281985</v>
      </c>
      <c r="Y342" s="95">
        <f t="shared" ref="Y342:Y347" si="720">$V$631*$E342*J342</f>
        <v>0.31862299547692247</v>
      </c>
      <c r="Z342" s="12">
        <f t="shared" si="674"/>
        <v>0.24011243237101032</v>
      </c>
      <c r="AA342" s="12">
        <f t="shared" si="675"/>
        <v>0.20129992220348839</v>
      </c>
      <c r="AB342" s="12">
        <f t="shared" si="676"/>
        <v>8.3666842486571816E-2</v>
      </c>
      <c r="AD342" s="12">
        <f t="shared" si="680"/>
        <v>0.56935619436383011</v>
      </c>
      <c r="AE342" s="12">
        <f t="shared" si="681"/>
        <v>0.498681384648616</v>
      </c>
      <c r="AF342" s="12">
        <f t="shared" si="682"/>
        <v>0.41291060447939165</v>
      </c>
      <c r="AG342" s="12">
        <f t="shared" si="683"/>
        <v>0.31862299547692247</v>
      </c>
      <c r="AH342" s="30">
        <f t="shared" si="684"/>
        <v>1547.9770083602687</v>
      </c>
      <c r="AI342" s="30">
        <f t="shared" si="685"/>
        <v>1355.8249222103502</v>
      </c>
      <c r="AJ342" s="30">
        <f t="shared" si="686"/>
        <v>1122.6296096706596</v>
      </c>
      <c r="AK342" s="30">
        <f t="shared" si="687"/>
        <v>866.27857256256641</v>
      </c>
      <c r="AM342" s="30">
        <f t="shared" si="688"/>
        <v>4892.7101128038448</v>
      </c>
      <c r="AN342" s="12">
        <f t="shared" si="689"/>
        <v>0.52507919706107054</v>
      </c>
      <c r="AO342">
        <f t="shared" si="690"/>
        <v>3413.76</v>
      </c>
      <c r="AX342" s="164" t="s">
        <v>475</v>
      </c>
      <c r="AY342" s="108">
        <v>3413.76</v>
      </c>
    </row>
    <row r="343" spans="1:57" x14ac:dyDescent="0.3">
      <c r="A343" s="37" t="s">
        <v>476</v>
      </c>
      <c r="B343" s="37" t="s">
        <v>971</v>
      </c>
      <c r="C343" s="2"/>
      <c r="D343" s="2"/>
      <c r="E343" s="1">
        <f>VLOOKUP(B343,Площадь!A:B,2,0)</f>
        <v>34</v>
      </c>
      <c r="F343">
        <f t="shared" si="665"/>
        <v>120</v>
      </c>
      <c r="G343" s="1">
        <v>31</v>
      </c>
      <c r="H343" s="1">
        <v>28</v>
      </c>
      <c r="I343" s="1">
        <v>31</v>
      </c>
      <c r="J343" s="1">
        <v>30</v>
      </c>
      <c r="L343" s="112"/>
      <c r="N343" s="16">
        <f t="shared" si="666"/>
        <v>34</v>
      </c>
      <c r="O343" s="16">
        <f t="shared" si="667"/>
        <v>34</v>
      </c>
      <c r="P343" s="16">
        <f t="shared" si="668"/>
        <v>34</v>
      </c>
      <c r="Q343" s="16">
        <f t="shared" si="669"/>
        <v>34</v>
      </c>
      <c r="R343" s="120"/>
      <c r="S343" s="159">
        <f>VLOOKUP(B343,Объем!A:D,4,0)</f>
        <v>9.8946806751854091</v>
      </c>
      <c r="T343" s="159" t="str">
        <f>VLOOKUP(B343,Объем!A:E,5,0)</f>
        <v>не работает</v>
      </c>
      <c r="U343" s="11" t="e">
        <f t="shared" si="670"/>
        <v>#VALUE!</v>
      </c>
      <c r="V343" s="95">
        <f t="shared" si="717"/>
        <v>0.34128926548036215</v>
      </c>
      <c r="W343" s="95">
        <f t="shared" si="718"/>
        <v>0.30826127204677867</v>
      </c>
      <c r="X343" s="95">
        <f t="shared" si="719"/>
        <v>0.34128926548036215</v>
      </c>
      <c r="Y343" s="95">
        <f t="shared" si="720"/>
        <v>0.3302799343358343</v>
      </c>
      <c r="Z343" s="12">
        <f t="shared" si="674"/>
        <v>0.24889703355531562</v>
      </c>
      <c r="AA343" s="12">
        <f t="shared" si="675"/>
        <v>0.20866455350361601</v>
      </c>
      <c r="AB343" s="12">
        <f t="shared" si="676"/>
        <v>8.6727824528763472E-2</v>
      </c>
      <c r="AD343" s="12">
        <f t="shared" si="680"/>
        <v>0.59018629903567776</v>
      </c>
      <c r="AE343" s="12">
        <f t="shared" si="681"/>
        <v>0.51692582555039468</v>
      </c>
      <c r="AF343" s="12">
        <f t="shared" si="682"/>
        <v>0.42801709000912563</v>
      </c>
      <c r="AG343" s="12">
        <f t="shared" si="683"/>
        <v>0.3302799343358343</v>
      </c>
      <c r="AH343" s="30">
        <f t="shared" si="684"/>
        <v>1604.6103135441815</v>
      </c>
      <c r="AI343" s="30">
        <f t="shared" si="685"/>
        <v>1405.4282730229243</v>
      </c>
      <c r="AJ343" s="30">
        <f t="shared" si="686"/>
        <v>1163.7014246586111</v>
      </c>
      <c r="AK343" s="30">
        <f t="shared" si="687"/>
        <v>897.97169107095306</v>
      </c>
      <c r="AM343" s="30">
        <f t="shared" si="688"/>
        <v>5071.7117022966704</v>
      </c>
      <c r="AN343" s="12">
        <f t="shared" si="689"/>
        <v>0.54428941158769506</v>
      </c>
      <c r="AO343">
        <f t="shared" si="690"/>
        <v>3538.8</v>
      </c>
      <c r="AX343" s="164" t="s">
        <v>476</v>
      </c>
      <c r="AY343" s="108">
        <v>3538.8</v>
      </c>
    </row>
    <row r="344" spans="1:57" x14ac:dyDescent="0.3">
      <c r="A344" s="37" t="s">
        <v>477</v>
      </c>
      <c r="B344" s="37" t="s">
        <v>972</v>
      </c>
      <c r="C344" s="2"/>
      <c r="D344" s="2"/>
      <c r="E344" s="1">
        <f>VLOOKUP(B344,Площадь!A:B,2,0)</f>
        <v>59</v>
      </c>
      <c r="F344">
        <f t="shared" si="665"/>
        <v>120</v>
      </c>
      <c r="G344" s="1">
        <v>31</v>
      </c>
      <c r="H344" s="1">
        <v>28</v>
      </c>
      <c r="I344" s="1">
        <v>31</v>
      </c>
      <c r="J344" s="1">
        <v>30</v>
      </c>
      <c r="L344" s="112"/>
      <c r="N344" s="16">
        <f t="shared" si="666"/>
        <v>59</v>
      </c>
      <c r="O344" s="16">
        <f t="shared" si="667"/>
        <v>59</v>
      </c>
      <c r="P344" s="16">
        <f t="shared" si="668"/>
        <v>59</v>
      </c>
      <c r="Q344" s="16">
        <f t="shared" si="669"/>
        <v>59</v>
      </c>
      <c r="R344" s="120"/>
      <c r="S344" s="159">
        <f>VLOOKUP(B344,Объем!A:D,4,0)</f>
        <v>11.192819406939389</v>
      </c>
      <c r="T344" s="159" t="str">
        <f>VLOOKUP(B344,Объем!A:E,5,0)</f>
        <v>не работает</v>
      </c>
      <c r="U344" s="11" t="e">
        <f t="shared" si="670"/>
        <v>#VALUE!</v>
      </c>
      <c r="V344" s="95">
        <f t="shared" si="717"/>
        <v>0.59223725480415779</v>
      </c>
      <c r="W344" s="95">
        <f t="shared" si="718"/>
        <v>0.5349239720811747</v>
      </c>
      <c r="X344" s="95">
        <f t="shared" si="719"/>
        <v>0.59223725480415779</v>
      </c>
      <c r="Y344" s="95">
        <f t="shared" si="720"/>
        <v>0.57313282722983006</v>
      </c>
      <c r="Z344" s="12">
        <f t="shared" si="674"/>
        <v>0.43190955822834176</v>
      </c>
      <c r="AA344" s="12">
        <f t="shared" si="675"/>
        <v>0.36209437225627483</v>
      </c>
      <c r="AB344" s="12">
        <f t="shared" si="676"/>
        <v>0.15049828374108956</v>
      </c>
      <c r="AD344" s="12">
        <f t="shared" si="680"/>
        <v>1.0241468130324995</v>
      </c>
      <c r="AE344" s="12">
        <f t="shared" si="681"/>
        <v>0.89701834433744954</v>
      </c>
      <c r="AF344" s="12">
        <f t="shared" si="682"/>
        <v>0.74273553854524732</v>
      </c>
      <c r="AG344" s="12">
        <f t="shared" si="683"/>
        <v>0.57313282722983006</v>
      </c>
      <c r="AH344" s="30">
        <f t="shared" si="684"/>
        <v>2784.4708382090207</v>
      </c>
      <c r="AI344" s="30">
        <f t="shared" si="685"/>
        <v>2438.8314149515445</v>
      </c>
      <c r="AJ344" s="30">
        <f t="shared" si="686"/>
        <v>2019.3642369075894</v>
      </c>
      <c r="AK344" s="30">
        <f t="shared" si="687"/>
        <v>1558.2449933290065</v>
      </c>
      <c r="AM344" s="30">
        <f t="shared" si="688"/>
        <v>8800.9114833971616</v>
      </c>
      <c r="AN344" s="12">
        <f t="shared" si="689"/>
        <v>0.94450221422570613</v>
      </c>
      <c r="AO344">
        <f t="shared" si="690"/>
        <v>6140.2</v>
      </c>
      <c r="AX344" s="164" t="s">
        <v>477</v>
      </c>
      <c r="AY344" s="108">
        <v>6140.2</v>
      </c>
    </row>
    <row r="345" spans="1:57" x14ac:dyDescent="0.3">
      <c r="A345" s="37" t="s">
        <v>478</v>
      </c>
      <c r="B345" s="37" t="s">
        <v>973</v>
      </c>
      <c r="C345" s="2"/>
      <c r="D345" s="2"/>
      <c r="E345" s="1">
        <f>VLOOKUP(B345,Площадь!A:B,2,0)</f>
        <v>57.1</v>
      </c>
      <c r="F345">
        <f t="shared" si="665"/>
        <v>120</v>
      </c>
      <c r="G345" s="1">
        <v>31</v>
      </c>
      <c r="H345" s="1">
        <v>28</v>
      </c>
      <c r="I345" s="1">
        <v>31</v>
      </c>
      <c r="J345" s="1">
        <v>30</v>
      </c>
      <c r="L345" s="112"/>
      <c r="N345" s="16">
        <f t="shared" si="666"/>
        <v>57.1</v>
      </c>
      <c r="O345" s="16">
        <f t="shared" si="667"/>
        <v>57.1</v>
      </c>
      <c r="P345" s="16">
        <f t="shared" si="668"/>
        <v>57.1</v>
      </c>
      <c r="Q345" s="16">
        <f t="shared" si="669"/>
        <v>57.1</v>
      </c>
      <c r="R345" s="120"/>
      <c r="S345" s="159">
        <f>VLOOKUP(B345,Объем!A:D,4,0)</f>
        <v>20.093321663326087</v>
      </c>
      <c r="T345" s="159" t="str">
        <f>VLOOKUP(B345,Объем!A:E,5,0)</f>
        <v>не работает</v>
      </c>
      <c r="U345" s="11" t="e">
        <f t="shared" si="670"/>
        <v>#VALUE!</v>
      </c>
      <c r="V345" s="95">
        <f t="shared" si="717"/>
        <v>0.57316520761554934</v>
      </c>
      <c r="W345" s="95">
        <f t="shared" si="718"/>
        <v>0.5176976068785607</v>
      </c>
      <c r="X345" s="95">
        <f t="shared" si="719"/>
        <v>0.57316520761554934</v>
      </c>
      <c r="Y345" s="95">
        <f t="shared" si="720"/>
        <v>0.55467600736988654</v>
      </c>
      <c r="Z345" s="12">
        <f t="shared" si="674"/>
        <v>0.41800060635319181</v>
      </c>
      <c r="AA345" s="12">
        <f t="shared" si="675"/>
        <v>0.35043370603107277</v>
      </c>
      <c r="AB345" s="12">
        <f t="shared" si="676"/>
        <v>0.14565172884095276</v>
      </c>
      <c r="AD345" s="12">
        <f t="shared" si="680"/>
        <v>0.99116581396874115</v>
      </c>
      <c r="AE345" s="12">
        <f t="shared" si="681"/>
        <v>0.86813131290963352</v>
      </c>
      <c r="AF345" s="12">
        <f t="shared" si="682"/>
        <v>0.71881693645650213</v>
      </c>
      <c r="AG345" s="12">
        <f t="shared" si="683"/>
        <v>0.55467600736988654</v>
      </c>
      <c r="AH345" s="30">
        <f t="shared" si="684"/>
        <v>2694.801438334493</v>
      </c>
      <c r="AI345" s="30">
        <f t="shared" si="685"/>
        <v>2360.2927761649698</v>
      </c>
      <c r="AJ345" s="30">
        <f t="shared" si="686"/>
        <v>1954.3338631766671</v>
      </c>
      <c r="AK345" s="30">
        <f t="shared" si="687"/>
        <v>1508.064222357395</v>
      </c>
      <c r="AM345" s="30">
        <f t="shared" si="688"/>
        <v>8517.4923000335257</v>
      </c>
      <c r="AN345" s="12">
        <f t="shared" si="689"/>
        <v>0.91408604122521731</v>
      </c>
      <c r="AO345">
        <f t="shared" si="690"/>
        <v>5942.24</v>
      </c>
      <c r="AX345" s="164" t="s">
        <v>478</v>
      </c>
      <c r="AY345" s="108">
        <v>5942.24</v>
      </c>
    </row>
    <row r="346" spans="1:57" ht="15" thickBot="1" x14ac:dyDescent="0.35">
      <c r="A346" s="37" t="s">
        <v>479</v>
      </c>
      <c r="B346" s="37" t="s">
        <v>974</v>
      </c>
      <c r="C346" s="2"/>
      <c r="D346" s="2"/>
      <c r="E346" s="1">
        <f>VLOOKUP(B346,Площадь!A:B,2,0)</f>
        <v>46.8</v>
      </c>
      <c r="F346">
        <f t="shared" si="665"/>
        <v>120</v>
      </c>
      <c r="G346" s="1">
        <v>31</v>
      </c>
      <c r="H346" s="1">
        <v>28</v>
      </c>
      <c r="I346" s="1">
        <v>31</v>
      </c>
      <c r="J346" s="1">
        <v>30</v>
      </c>
      <c r="L346" s="112"/>
      <c r="N346" s="16">
        <f t="shared" si="666"/>
        <v>46.8</v>
      </c>
      <c r="O346" s="16">
        <f t="shared" si="667"/>
        <v>46.8</v>
      </c>
      <c r="P346" s="16">
        <f t="shared" si="668"/>
        <v>46.8</v>
      </c>
      <c r="Q346" s="16">
        <f t="shared" si="669"/>
        <v>46.8</v>
      </c>
      <c r="R346" s="120"/>
      <c r="S346" s="159" t="str">
        <f>VLOOKUP(B346,Объем!A:D,4,0)</f>
        <v>нет</v>
      </c>
      <c r="T346" s="159" t="str">
        <f>VLOOKUP(B346,Объем!A:E,5,0)</f>
        <v>не работает</v>
      </c>
      <c r="U346" s="11" t="e">
        <f t="shared" si="670"/>
        <v>#VALUE!</v>
      </c>
      <c r="V346" s="95">
        <f t="shared" si="717"/>
        <v>0.46977463601414549</v>
      </c>
      <c r="W346" s="95">
        <f t="shared" si="718"/>
        <v>0.42431257446438947</v>
      </c>
      <c r="X346" s="95">
        <f t="shared" si="719"/>
        <v>0.46977463601414549</v>
      </c>
      <c r="Y346" s="95">
        <f t="shared" si="720"/>
        <v>0.45462061549756011</v>
      </c>
      <c r="Z346" s="12">
        <f t="shared" si="674"/>
        <v>0.342599446187905</v>
      </c>
      <c r="AA346" s="12">
        <f t="shared" si="675"/>
        <v>0.28722062070497734</v>
      </c>
      <c r="AB346" s="12">
        <f t="shared" si="676"/>
        <v>0.11937829964547442</v>
      </c>
      <c r="AD346" s="12">
        <f t="shared" si="680"/>
        <v>0.81237408220205043</v>
      </c>
      <c r="AE346" s="12">
        <f t="shared" si="681"/>
        <v>0.71153319516936686</v>
      </c>
      <c r="AF346" s="12">
        <f t="shared" si="682"/>
        <v>0.5891529356596199</v>
      </c>
      <c r="AG346" s="12">
        <f t="shared" si="683"/>
        <v>0.45462061549756011</v>
      </c>
      <c r="AH346" s="30">
        <f t="shared" si="684"/>
        <v>2208.698902172579</v>
      </c>
      <c r="AI346" s="30">
        <f t="shared" si="685"/>
        <v>1934.5306816903781</v>
      </c>
      <c r="AJ346" s="30">
        <f t="shared" si="686"/>
        <v>1601.8007845300879</v>
      </c>
      <c r="AK346" s="30">
        <f t="shared" si="687"/>
        <v>1236.0316218270764</v>
      </c>
      <c r="AM346" s="30">
        <f t="shared" si="688"/>
        <v>6981.0619902201215</v>
      </c>
      <c r="AN346" s="12">
        <f t="shared" si="689"/>
        <v>0.74919836653835681</v>
      </c>
      <c r="AO346">
        <f t="shared" si="690"/>
        <v>4871.04</v>
      </c>
      <c r="AX346" s="164" t="s">
        <v>479</v>
      </c>
      <c r="AY346" s="108">
        <v>4871.04</v>
      </c>
    </row>
    <row r="347" spans="1:57" s="75" customFormat="1" x14ac:dyDescent="0.3">
      <c r="A347" s="37" t="s">
        <v>1209</v>
      </c>
      <c r="B347" s="37" t="s">
        <v>975</v>
      </c>
      <c r="C347" s="2"/>
      <c r="D347" s="2"/>
      <c r="E347" s="1">
        <f>VLOOKUP(B347,Площадь!A:B,2,0)</f>
        <v>23.5</v>
      </c>
      <c r="F347">
        <f t="shared" si="665"/>
        <v>120</v>
      </c>
      <c r="G347" s="1">
        <v>31</v>
      </c>
      <c r="H347" s="1">
        <v>28</v>
      </c>
      <c r="I347" s="1">
        <v>31</v>
      </c>
      <c r="J347" s="1">
        <v>30</v>
      </c>
      <c r="K347" s="4"/>
      <c r="L347" s="112"/>
      <c r="M347" s="4"/>
      <c r="N347" s="16">
        <f t="shared" si="666"/>
        <v>23.5</v>
      </c>
      <c r="O347" s="16">
        <f t="shared" si="667"/>
        <v>23.5</v>
      </c>
      <c r="P347" s="16">
        <f t="shared" si="668"/>
        <v>23.5</v>
      </c>
      <c r="Q347" s="16">
        <f t="shared" si="669"/>
        <v>23.5</v>
      </c>
      <c r="R347" s="126"/>
      <c r="S347" s="159">
        <f>VLOOKUP(B347,Объем!A:D,4,0)</f>
        <v>2.2428959434349292</v>
      </c>
      <c r="T347" s="159" t="str">
        <f>VLOOKUP(B347,Объем!A:E,5,0)</f>
        <v>снят</v>
      </c>
      <c r="U347" s="11" t="e">
        <f t="shared" si="670"/>
        <v>#VALUE!</v>
      </c>
      <c r="V347" s="95">
        <f t="shared" si="717"/>
        <v>0.23589110996436793</v>
      </c>
      <c r="W347" s="95">
        <f t="shared" si="718"/>
        <v>0.21306293803233234</v>
      </c>
      <c r="X347" s="95">
        <f t="shared" si="719"/>
        <v>0.23589110996436793</v>
      </c>
      <c r="Y347" s="95">
        <f t="shared" si="720"/>
        <v>0.22828171932035607</v>
      </c>
      <c r="Z347" s="12">
        <f t="shared" si="674"/>
        <v>0.17203177319264462</v>
      </c>
      <c r="AA347" s="12">
        <f t="shared" si="675"/>
        <v>0.14422402962749931</v>
      </c>
      <c r="AB347" s="12">
        <f t="shared" si="676"/>
        <v>5.9944231659586518E-2</v>
      </c>
      <c r="AC347" s="12"/>
      <c r="AD347" s="12">
        <f t="shared" si="680"/>
        <v>0.40792288315701253</v>
      </c>
      <c r="AE347" s="12">
        <f t="shared" si="681"/>
        <v>0.35728696765983164</v>
      </c>
      <c r="AF347" s="12">
        <f t="shared" si="682"/>
        <v>0.29583534162395447</v>
      </c>
      <c r="AG347" s="12">
        <f t="shared" si="683"/>
        <v>0.22828171932035607</v>
      </c>
      <c r="AH347" s="30">
        <f t="shared" si="684"/>
        <v>1109.0688931849488</v>
      </c>
      <c r="AI347" s="30">
        <f t="shared" si="685"/>
        <v>971.39895341290355</v>
      </c>
      <c r="AJ347" s="30">
        <f t="shared" si="686"/>
        <v>804.32304351403991</v>
      </c>
      <c r="AK347" s="30">
        <f t="shared" si="687"/>
        <v>620.6569041225705</v>
      </c>
      <c r="AL347"/>
      <c r="AM347" s="30">
        <f t="shared" si="688"/>
        <v>3505.4477942344629</v>
      </c>
      <c r="AN347" s="12">
        <f t="shared" si="689"/>
        <v>0.37620003447973044</v>
      </c>
      <c r="AO347">
        <f t="shared" si="690"/>
        <v>2445.84</v>
      </c>
      <c r="AP347"/>
      <c r="AQ347"/>
      <c r="AR347"/>
      <c r="AS347"/>
      <c r="AT347"/>
      <c r="AU347"/>
      <c r="AV347"/>
      <c r="AW347"/>
      <c r="AX347" s="164" t="s">
        <v>1209</v>
      </c>
      <c r="AY347" s="108">
        <v>2445.84</v>
      </c>
      <c r="AZ347"/>
      <c r="BA347"/>
      <c r="BB347"/>
      <c r="BC347"/>
      <c r="BD347"/>
      <c r="BE347"/>
    </row>
    <row r="348" spans="1:57" x14ac:dyDescent="0.3">
      <c r="A348" s="37" t="s">
        <v>1210</v>
      </c>
      <c r="B348" s="37" t="s">
        <v>976</v>
      </c>
      <c r="C348" s="2"/>
      <c r="D348" s="2"/>
      <c r="E348" s="1">
        <f>VLOOKUP(B348,Площадь!A:B,2,0)</f>
        <v>34</v>
      </c>
      <c r="F348">
        <f t="shared" si="665"/>
        <v>120</v>
      </c>
      <c r="G348" s="1">
        <v>31</v>
      </c>
      <c r="H348" s="1">
        <v>28</v>
      </c>
      <c r="I348" s="1">
        <v>31</v>
      </c>
      <c r="J348" s="1">
        <v>30</v>
      </c>
      <c r="L348" s="112"/>
      <c r="N348" s="16">
        <f t="shared" si="666"/>
        <v>34</v>
      </c>
      <c r="O348" s="16">
        <f t="shared" si="667"/>
        <v>34</v>
      </c>
      <c r="P348" s="16">
        <f t="shared" si="668"/>
        <v>34</v>
      </c>
      <c r="Q348" s="16">
        <f t="shared" si="669"/>
        <v>34</v>
      </c>
      <c r="R348" s="120"/>
      <c r="S348" s="159">
        <f>VLOOKUP(B348,Объем!A:D,4,0)</f>
        <v>1.861</v>
      </c>
      <c r="T348" s="159">
        <f>VLOOKUP(B348,Объем!A:E,5,0)</f>
        <v>3.9</v>
      </c>
      <c r="U348" s="11">
        <f t="shared" si="670"/>
        <v>2.0389999999999997</v>
      </c>
      <c r="V348" s="95">
        <f t="shared" ref="V348:V349" si="721">$U348*V$627/G$1*G348</f>
        <v>0.66001409680388778</v>
      </c>
      <c r="W348" s="95">
        <f t="shared" ref="W348:W349" si="722">$U348*W$627/H$1*H348</f>
        <v>0.59431856692405449</v>
      </c>
      <c r="X348" s="95">
        <f t="shared" ref="X348:X349" si="723">$U348*X$627/I$1*I348</f>
        <v>0.4705350906959857</v>
      </c>
      <c r="Y348" s="95">
        <f t="shared" ref="Y348:Y349" si="724">$U348*Y$627/J$1*J348</f>
        <v>0.31413224557607194</v>
      </c>
      <c r="Z348" s="12">
        <f t="shared" si="674"/>
        <v>0.24889703355531562</v>
      </c>
      <c r="AA348" s="12">
        <f t="shared" si="675"/>
        <v>0.20866455350361601</v>
      </c>
      <c r="AB348" s="12">
        <f t="shared" si="676"/>
        <v>8.6727824528763472E-2</v>
      </c>
      <c r="AD348" s="12">
        <f t="shared" si="680"/>
        <v>0.90891113035920346</v>
      </c>
      <c r="AE348" s="12">
        <f t="shared" si="681"/>
        <v>0.8029831204276705</v>
      </c>
      <c r="AF348" s="12">
        <f t="shared" si="682"/>
        <v>0.55726291522474913</v>
      </c>
      <c r="AG348" s="12">
        <f t="shared" si="683"/>
        <v>0.31413224557607194</v>
      </c>
      <c r="AH348" s="30">
        <f t="shared" si="684"/>
        <v>2471.1657594432095</v>
      </c>
      <c r="AI348" s="30">
        <f t="shared" si="685"/>
        <v>2183.1665674811593</v>
      </c>
      <c r="AJ348" s="30">
        <f t="shared" si="686"/>
        <v>1515.0975591713525</v>
      </c>
      <c r="AK348" s="30">
        <f t="shared" si="687"/>
        <v>854.06903191713593</v>
      </c>
      <c r="AM348" s="30">
        <f t="shared" si="688"/>
        <v>7023.4989180128568</v>
      </c>
      <c r="AN348" s="12">
        <f t="shared" si="689"/>
        <v>0.54428941158769506</v>
      </c>
      <c r="AO348">
        <f t="shared" si="690"/>
        <v>3039.64</v>
      </c>
      <c r="AX348" s="164" t="s">
        <v>1210</v>
      </c>
      <c r="AY348" s="108">
        <v>3039.64</v>
      </c>
    </row>
    <row r="349" spans="1:57" x14ac:dyDescent="0.3">
      <c r="A349" s="37" t="s">
        <v>480</v>
      </c>
      <c r="B349" s="37" t="s">
        <v>977</v>
      </c>
      <c r="C349" s="2"/>
      <c r="D349" s="2"/>
      <c r="E349" s="1">
        <f>VLOOKUP(B349,Площадь!A:B,2,0)</f>
        <v>59</v>
      </c>
      <c r="F349">
        <f t="shared" si="665"/>
        <v>120</v>
      </c>
      <c r="G349" s="1">
        <v>31</v>
      </c>
      <c r="H349" s="1">
        <v>28</v>
      </c>
      <c r="I349" s="1">
        <v>31</v>
      </c>
      <c r="J349" s="1">
        <v>30</v>
      </c>
      <c r="L349" s="112"/>
      <c r="N349" s="16">
        <f t="shared" si="666"/>
        <v>59</v>
      </c>
      <c r="O349" s="16">
        <f t="shared" si="667"/>
        <v>59</v>
      </c>
      <c r="P349" s="16">
        <f t="shared" si="668"/>
        <v>59</v>
      </c>
      <c r="Q349" s="16">
        <f t="shared" si="669"/>
        <v>59</v>
      </c>
      <c r="R349" s="120"/>
      <c r="S349" s="159" t="str">
        <f>VLOOKUP(B349,Объем!A:D,4,0)</f>
        <v>14,741</v>
      </c>
      <c r="T349" s="159">
        <f>VLOOKUP(B349,Объем!A:E,5,0)</f>
        <v>18.030999999999999</v>
      </c>
      <c r="U349" s="11">
        <f t="shared" si="670"/>
        <v>3.2899999999999991</v>
      </c>
      <c r="V349" s="95">
        <f t="shared" si="721"/>
        <v>1.0649565367752774</v>
      </c>
      <c r="W349" s="95">
        <f t="shared" si="722"/>
        <v>0.95895443118202006</v>
      </c>
      <c r="X349" s="95">
        <f t="shared" si="723"/>
        <v>0.75922533025492533</v>
      </c>
      <c r="Y349" s="95">
        <f t="shared" si="724"/>
        <v>0.50686370178777662</v>
      </c>
      <c r="Z349" s="12">
        <f t="shared" si="674"/>
        <v>0.43190955822834176</v>
      </c>
      <c r="AA349" s="12">
        <f t="shared" si="675"/>
        <v>0.36209437225627483</v>
      </c>
      <c r="AB349" s="12">
        <f t="shared" si="676"/>
        <v>0.15049828374108956</v>
      </c>
      <c r="AD349" s="12">
        <f t="shared" si="680"/>
        <v>1.496866095003619</v>
      </c>
      <c r="AE349" s="12">
        <f t="shared" si="681"/>
        <v>1.3210488034382948</v>
      </c>
      <c r="AF349" s="12">
        <f t="shared" si="682"/>
        <v>0.90972361399601487</v>
      </c>
      <c r="AG349" s="12">
        <f t="shared" si="683"/>
        <v>0.50686370178777662</v>
      </c>
      <c r="AH349" s="30">
        <f t="shared" si="684"/>
        <v>4069.7094764177396</v>
      </c>
      <c r="AI349" s="30">
        <f t="shared" si="685"/>
        <v>3591.693907764105</v>
      </c>
      <c r="AJ349" s="30">
        <f t="shared" si="686"/>
        <v>2473.3747562046451</v>
      </c>
      <c r="AK349" s="30">
        <f t="shared" si="687"/>
        <v>1378.071169694643</v>
      </c>
      <c r="AM349" s="30">
        <f t="shared" si="688"/>
        <v>11512.849310081134</v>
      </c>
      <c r="AN349" s="12">
        <f t="shared" si="689"/>
        <v>0.94450221422570613</v>
      </c>
      <c r="AO349">
        <f t="shared" si="690"/>
        <v>3987.96</v>
      </c>
      <c r="AX349" s="164" t="s">
        <v>480</v>
      </c>
      <c r="AY349" s="108">
        <v>3987.96</v>
      </c>
    </row>
    <row r="350" spans="1:57" x14ac:dyDescent="0.3">
      <c r="A350" s="37" t="s">
        <v>481</v>
      </c>
      <c r="B350" s="37" t="s">
        <v>978</v>
      </c>
      <c r="C350" s="2"/>
      <c r="D350" s="2"/>
      <c r="E350" s="1">
        <f>VLOOKUP(B350,Площадь!A:B,2,0)</f>
        <v>57.1</v>
      </c>
      <c r="F350">
        <f t="shared" si="665"/>
        <v>120</v>
      </c>
      <c r="G350" s="1">
        <v>31</v>
      </c>
      <c r="H350" s="1">
        <v>28</v>
      </c>
      <c r="I350" s="1">
        <v>31</v>
      </c>
      <c r="J350" s="1">
        <v>30</v>
      </c>
      <c r="L350" s="112"/>
      <c r="N350" s="16">
        <f t="shared" si="666"/>
        <v>57.1</v>
      </c>
      <c r="O350" s="16">
        <f t="shared" si="667"/>
        <v>57.1</v>
      </c>
      <c r="P350" s="16">
        <f t="shared" si="668"/>
        <v>57.1</v>
      </c>
      <c r="Q350" s="16">
        <f t="shared" si="669"/>
        <v>57.1</v>
      </c>
      <c r="R350" s="120"/>
      <c r="S350" s="159" t="str">
        <f>VLOOKUP(B350,Объем!A:D,4,0)</f>
        <v>6,296</v>
      </c>
      <c r="T350" s="159" t="str">
        <f>VLOOKUP(B350,Объем!A:E,5,0)</f>
        <v>не работает</v>
      </c>
      <c r="U350" s="11" t="e">
        <f t="shared" si="670"/>
        <v>#VALUE!</v>
      </c>
      <c r="V350" s="95">
        <f>$V$631*$E350*G350</f>
        <v>0.57316520761554934</v>
      </c>
      <c r="W350" s="95">
        <f t="shared" ref="W350" si="725">$V$631*$E350*H350</f>
        <v>0.5176976068785607</v>
      </c>
      <c r="X350" s="95">
        <f t="shared" ref="X350" si="726">$V$631*$E350*I350</f>
        <v>0.57316520761554934</v>
      </c>
      <c r="Y350" s="95">
        <f t="shared" ref="Y350" si="727">$V$631*$E350*J350</f>
        <v>0.55467600736988654</v>
      </c>
      <c r="Z350" s="12">
        <f t="shared" si="674"/>
        <v>0.41800060635319181</v>
      </c>
      <c r="AA350" s="12">
        <f t="shared" si="675"/>
        <v>0.35043370603107277</v>
      </c>
      <c r="AB350" s="12">
        <f t="shared" si="676"/>
        <v>0.14565172884095276</v>
      </c>
      <c r="AD350" s="12">
        <f t="shared" si="680"/>
        <v>0.99116581396874115</v>
      </c>
      <c r="AE350" s="12">
        <f t="shared" si="681"/>
        <v>0.86813131290963352</v>
      </c>
      <c r="AF350" s="12">
        <f t="shared" si="682"/>
        <v>0.71881693645650213</v>
      </c>
      <c r="AG350" s="12">
        <f t="shared" si="683"/>
        <v>0.55467600736988654</v>
      </c>
      <c r="AH350" s="30">
        <f t="shared" si="684"/>
        <v>2694.801438334493</v>
      </c>
      <c r="AI350" s="30">
        <f t="shared" si="685"/>
        <v>2360.2927761649698</v>
      </c>
      <c r="AJ350" s="30">
        <f t="shared" si="686"/>
        <v>1954.3338631766671</v>
      </c>
      <c r="AK350" s="30">
        <f t="shared" si="687"/>
        <v>1508.064222357395</v>
      </c>
      <c r="AM350" s="30">
        <f t="shared" si="688"/>
        <v>8517.4923000335257</v>
      </c>
      <c r="AN350" s="12">
        <f t="shared" si="689"/>
        <v>0.91408604122521731</v>
      </c>
      <c r="AO350">
        <f t="shared" si="690"/>
        <v>6836.2</v>
      </c>
      <c r="AX350" s="164" t="s">
        <v>481</v>
      </c>
      <c r="AY350" s="108">
        <v>6836.2</v>
      </c>
    </row>
    <row r="351" spans="1:57" x14ac:dyDescent="0.3">
      <c r="A351" s="37" t="s">
        <v>482</v>
      </c>
      <c r="B351" s="37" t="s">
        <v>979</v>
      </c>
      <c r="C351" s="2"/>
      <c r="D351" s="2"/>
      <c r="E351" s="1">
        <f>VLOOKUP(B351,Площадь!A:B,2,0)</f>
        <v>46.8</v>
      </c>
      <c r="F351">
        <f t="shared" si="665"/>
        <v>120</v>
      </c>
      <c r="G351" s="1">
        <v>31</v>
      </c>
      <c r="H351" s="1">
        <v>28</v>
      </c>
      <c r="I351" s="1">
        <v>31</v>
      </c>
      <c r="J351" s="1">
        <v>30</v>
      </c>
      <c r="L351" s="112"/>
      <c r="N351" s="16">
        <f t="shared" si="666"/>
        <v>46.8</v>
      </c>
      <c r="O351" s="16">
        <f t="shared" si="667"/>
        <v>46.8</v>
      </c>
      <c r="P351" s="16">
        <f t="shared" si="668"/>
        <v>46.8</v>
      </c>
      <c r="Q351" s="16">
        <f t="shared" si="669"/>
        <v>46.8</v>
      </c>
      <c r="R351" s="120"/>
      <c r="S351" s="159">
        <f>VLOOKUP(B351,Объем!A:D,4,0)</f>
        <v>4.5</v>
      </c>
      <c r="T351" s="159">
        <f>VLOOKUP(B351,Объем!A:E,5,0)</f>
        <v>6.9039999999999999</v>
      </c>
      <c r="U351" s="11">
        <f t="shared" si="670"/>
        <v>2.4039999999999999</v>
      </c>
      <c r="V351" s="95">
        <f>$U351*V$627/G$1*G351</f>
        <v>0.77816277033670733</v>
      </c>
      <c r="W351" s="95">
        <f t="shared" ref="W351" si="728">$U351*W$627/H$1*H351</f>
        <v>0.70070712843816929</v>
      </c>
      <c r="X351" s="95">
        <f t="shared" ref="X351" si="729">$U351*X$627/I$1*I351</f>
        <v>0.55476525651454134</v>
      </c>
      <c r="Y351" s="95">
        <f t="shared" ref="Y351" si="730">$U351*Y$627/J$1*J351</f>
        <v>0.37036484471058218</v>
      </c>
      <c r="Z351" s="12">
        <f t="shared" si="674"/>
        <v>0.342599446187905</v>
      </c>
      <c r="AA351" s="12">
        <f t="shared" si="675"/>
        <v>0.28722062070497734</v>
      </c>
      <c r="AB351" s="12">
        <f t="shared" si="676"/>
        <v>0.11937829964547442</v>
      </c>
      <c r="AD351" s="12">
        <f t="shared" si="680"/>
        <v>1.1207622165246123</v>
      </c>
      <c r="AE351" s="12">
        <f t="shared" si="681"/>
        <v>0.98792774914314663</v>
      </c>
      <c r="AF351" s="12">
        <f t="shared" si="682"/>
        <v>0.67414355616001576</v>
      </c>
      <c r="AG351" s="12">
        <f t="shared" si="683"/>
        <v>0.37036484471058218</v>
      </c>
      <c r="AH351" s="30">
        <f t="shared" si="684"/>
        <v>3047.1507295314464</v>
      </c>
      <c r="AI351" s="30">
        <f t="shared" si="685"/>
        <v>2685.99772292537</v>
      </c>
      <c r="AJ351" s="30">
        <f t="shared" si="686"/>
        <v>1832.8749833589741</v>
      </c>
      <c r="AK351" s="30">
        <f t="shared" si="687"/>
        <v>1006.9553470960251</v>
      </c>
      <c r="AM351" s="30">
        <f t="shared" si="688"/>
        <v>8572.9787829118159</v>
      </c>
      <c r="AN351" s="12">
        <f t="shared" si="689"/>
        <v>0.74919836653835681</v>
      </c>
      <c r="AO351">
        <f t="shared" si="690"/>
        <v>5941.16</v>
      </c>
      <c r="AQ351" s="75"/>
      <c r="AR351" s="75"/>
      <c r="AS351" s="75"/>
      <c r="AT351" s="75"/>
      <c r="AU351" s="75"/>
      <c r="AV351" s="75"/>
      <c r="AW351" s="75"/>
      <c r="AX351" s="164" t="s">
        <v>482</v>
      </c>
      <c r="AY351" s="108">
        <v>5941.16</v>
      </c>
      <c r="AZ351" s="75"/>
      <c r="BA351" s="75"/>
      <c r="BB351" s="75"/>
      <c r="BC351" s="75"/>
      <c r="BD351" s="75"/>
      <c r="BE351" s="75"/>
    </row>
    <row r="352" spans="1:57" x14ac:dyDescent="0.3">
      <c r="A352" s="37" t="s">
        <v>483</v>
      </c>
      <c r="B352" s="37" t="s">
        <v>980</v>
      </c>
      <c r="C352" s="2"/>
      <c r="D352" s="2"/>
      <c r="E352" s="1">
        <f>VLOOKUP(B352,Площадь!A:B,2,0)</f>
        <v>23.5</v>
      </c>
      <c r="F352">
        <f t="shared" si="665"/>
        <v>120</v>
      </c>
      <c r="G352" s="1">
        <v>31</v>
      </c>
      <c r="H352" s="1">
        <v>28</v>
      </c>
      <c r="I352" s="1">
        <v>31</v>
      </c>
      <c r="J352" s="1">
        <v>30</v>
      </c>
      <c r="L352" s="112"/>
      <c r="N352" s="16">
        <f t="shared" si="666"/>
        <v>23.5</v>
      </c>
      <c r="O352" s="16">
        <f t="shared" si="667"/>
        <v>23.5</v>
      </c>
      <c r="P352" s="16">
        <f t="shared" si="668"/>
        <v>23.5</v>
      </c>
      <c r="Q352" s="16">
        <f t="shared" si="669"/>
        <v>23.5</v>
      </c>
      <c r="R352" s="120"/>
      <c r="S352" s="159">
        <f>VLOOKUP(B352,Объем!A:D,4,0)</f>
        <v>4.293998407848739</v>
      </c>
      <c r="T352" s="159" t="str">
        <f>VLOOKUP(B352,Объем!A:E,5,0)</f>
        <v>не работает</v>
      </c>
      <c r="U352" s="11" t="e">
        <f t="shared" si="670"/>
        <v>#VALUE!</v>
      </c>
      <c r="V352" s="95">
        <f>$V$631*$E352*G352</f>
        <v>0.23589110996436793</v>
      </c>
      <c r="W352" s="95">
        <f t="shared" ref="W352" si="731">$V$631*$E352*H352</f>
        <v>0.21306293803233234</v>
      </c>
      <c r="X352" s="95">
        <f t="shared" ref="X352" si="732">$V$631*$E352*I352</f>
        <v>0.23589110996436793</v>
      </c>
      <c r="Y352" s="95">
        <f t="shared" ref="Y352" si="733">$V$631*$E352*J352</f>
        <v>0.22828171932035607</v>
      </c>
      <c r="Z352" s="12">
        <f t="shared" si="674"/>
        <v>0.17203177319264462</v>
      </c>
      <c r="AA352" s="12">
        <f t="shared" si="675"/>
        <v>0.14422402962749931</v>
      </c>
      <c r="AB352" s="12">
        <f t="shared" si="676"/>
        <v>5.9944231659586518E-2</v>
      </c>
      <c r="AD352" s="12">
        <f t="shared" si="680"/>
        <v>0.40792288315701253</v>
      </c>
      <c r="AE352" s="12">
        <f t="shared" si="681"/>
        <v>0.35728696765983164</v>
      </c>
      <c r="AF352" s="12">
        <f t="shared" si="682"/>
        <v>0.29583534162395447</v>
      </c>
      <c r="AG352" s="12">
        <f t="shared" si="683"/>
        <v>0.22828171932035607</v>
      </c>
      <c r="AH352" s="30">
        <f t="shared" si="684"/>
        <v>1109.0688931849488</v>
      </c>
      <c r="AI352" s="30">
        <f t="shared" si="685"/>
        <v>971.39895341290355</v>
      </c>
      <c r="AJ352" s="30">
        <f t="shared" si="686"/>
        <v>804.32304351403991</v>
      </c>
      <c r="AK352" s="30">
        <f t="shared" si="687"/>
        <v>620.6569041225705</v>
      </c>
      <c r="AM352" s="30">
        <f t="shared" si="688"/>
        <v>3505.4477942344629</v>
      </c>
      <c r="AN352" s="12">
        <f t="shared" si="689"/>
        <v>0.37620003447973044</v>
      </c>
      <c r="AO352">
        <f t="shared" si="690"/>
        <v>2445.84</v>
      </c>
      <c r="AX352" s="164" t="s">
        <v>483</v>
      </c>
      <c r="AY352" s="108">
        <v>2445.84</v>
      </c>
    </row>
    <row r="353" spans="1:57" x14ac:dyDescent="0.3">
      <c r="A353" s="37" t="s">
        <v>484</v>
      </c>
      <c r="B353" s="37" t="s">
        <v>88</v>
      </c>
      <c r="C353" s="2"/>
      <c r="D353" s="2"/>
      <c r="E353" s="1">
        <f>VLOOKUP(B353,Площадь!A:B,2,0)</f>
        <v>32.700000000000003</v>
      </c>
      <c r="F353">
        <f t="shared" si="665"/>
        <v>120</v>
      </c>
      <c r="G353" s="1">
        <v>31</v>
      </c>
      <c r="H353" s="1">
        <v>28</v>
      </c>
      <c r="I353" s="1">
        <v>31</v>
      </c>
      <c r="J353" s="1">
        <v>30</v>
      </c>
      <c r="L353" s="112"/>
      <c r="N353" s="16">
        <f t="shared" si="666"/>
        <v>32.700000000000003</v>
      </c>
      <c r="O353" s="16">
        <f t="shared" si="667"/>
        <v>32.700000000000003</v>
      </c>
      <c r="P353" s="16">
        <f t="shared" si="668"/>
        <v>32.700000000000003</v>
      </c>
      <c r="Q353" s="16">
        <f t="shared" si="669"/>
        <v>32.700000000000003</v>
      </c>
      <c r="R353" s="120"/>
      <c r="S353" s="159" t="str">
        <f>VLOOKUP(B353,Объем!A:D,4,0)</f>
        <v>5,454</v>
      </c>
      <c r="T353" s="159">
        <f>VLOOKUP(B353,Объем!A:E,5,0)</f>
        <v>5.93</v>
      </c>
      <c r="U353" s="11">
        <f t="shared" si="670"/>
        <v>0.47599999999999998</v>
      </c>
      <c r="V353" s="95">
        <f t="shared" ref="V353:V357" si="734">$U353*V$627/G$1*G353</f>
        <v>0.1540788180866359</v>
      </c>
      <c r="W353" s="95">
        <f t="shared" ref="W353:W357" si="735">$U353*W$627/H$1*H353</f>
        <v>0.13874234323484549</v>
      </c>
      <c r="X353" s="95">
        <f t="shared" ref="X353:X357" si="736">$U353*X$627/I$1*I353</f>
        <v>0.10984536693049987</v>
      </c>
      <c r="Y353" s="95">
        <f t="shared" ref="Y353:Y357" si="737">$U353*Y$627/J$1*J353</f>
        <v>7.3333471748018769E-2</v>
      </c>
      <c r="Z353" s="12">
        <f t="shared" si="674"/>
        <v>0.23938038227231825</v>
      </c>
      <c r="AA353" s="12">
        <f t="shared" si="675"/>
        <v>0.20068620292847777</v>
      </c>
      <c r="AB353" s="12">
        <f t="shared" si="676"/>
        <v>8.3411760649722513E-2</v>
      </c>
      <c r="AD353" s="12">
        <f t="shared" si="680"/>
        <v>0.39345920035895415</v>
      </c>
      <c r="AE353" s="12">
        <f t="shared" si="681"/>
        <v>0.3394285461633233</v>
      </c>
      <c r="AF353" s="12">
        <f t="shared" si="682"/>
        <v>0.1932571275802224</v>
      </c>
      <c r="AG353" s="12">
        <f t="shared" si="683"/>
        <v>7.3333471748018769E-2</v>
      </c>
      <c r="AH353" s="30">
        <f t="shared" si="684"/>
        <v>1069.7447431199319</v>
      </c>
      <c r="AI353" s="30">
        <f t="shared" si="685"/>
        <v>922.84511987976668</v>
      </c>
      <c r="AJ353" s="30">
        <f t="shared" si="686"/>
        <v>525.43134360766032</v>
      </c>
      <c r="AK353" s="30">
        <f t="shared" si="687"/>
        <v>199.38050965794841</v>
      </c>
      <c r="AM353" s="30">
        <f t="shared" si="688"/>
        <v>2717.4017162653076</v>
      </c>
      <c r="AN353" s="12">
        <f t="shared" si="689"/>
        <v>0.52347834585051856</v>
      </c>
      <c r="AO353">
        <f t="shared" si="690"/>
        <v>1387.68</v>
      </c>
      <c r="AX353" s="164" t="s">
        <v>484</v>
      </c>
      <c r="AY353" s="108">
        <v>1387.68</v>
      </c>
    </row>
    <row r="354" spans="1:57" x14ac:dyDescent="0.3">
      <c r="A354" s="37" t="s">
        <v>485</v>
      </c>
      <c r="B354" s="37" t="s">
        <v>981</v>
      </c>
      <c r="C354" s="2"/>
      <c r="D354" s="2"/>
      <c r="E354" s="1">
        <f>VLOOKUP(B354,Площадь!A:B,2,0)</f>
        <v>34</v>
      </c>
      <c r="F354">
        <f t="shared" si="665"/>
        <v>120</v>
      </c>
      <c r="G354" s="1">
        <v>31</v>
      </c>
      <c r="H354" s="1">
        <v>28</v>
      </c>
      <c r="I354" s="1">
        <v>31</v>
      </c>
      <c r="J354" s="1">
        <v>30</v>
      </c>
      <c r="L354" s="112"/>
      <c r="N354" s="16">
        <f t="shared" si="666"/>
        <v>34</v>
      </c>
      <c r="O354" s="16">
        <f t="shared" si="667"/>
        <v>34</v>
      </c>
      <c r="P354" s="16">
        <f t="shared" si="668"/>
        <v>34</v>
      </c>
      <c r="Q354" s="16">
        <f t="shared" si="669"/>
        <v>34</v>
      </c>
      <c r="R354" s="120"/>
      <c r="S354" s="159">
        <f>VLOOKUP(B354,Объем!A:D,4,0)</f>
        <v>2.5249999999999999</v>
      </c>
      <c r="T354" s="159">
        <f>VLOOKUP(B354,Объем!A:E,5,0)</f>
        <v>2.9929999999999999</v>
      </c>
      <c r="U354" s="11">
        <f t="shared" si="670"/>
        <v>0.46799999999999997</v>
      </c>
      <c r="V354" s="95">
        <f t="shared" si="734"/>
        <v>0.15148925811879327</v>
      </c>
      <c r="W354" s="95">
        <f t="shared" si="735"/>
        <v>0.13641053914686488</v>
      </c>
      <c r="X354" s="95">
        <f t="shared" si="736"/>
        <v>0.10799922630981919</v>
      </c>
      <c r="Y354" s="95">
        <f t="shared" si="737"/>
        <v>7.210097642452265E-2</v>
      </c>
      <c r="Z354" s="12">
        <f t="shared" si="674"/>
        <v>0.24889703355531562</v>
      </c>
      <c r="AA354" s="12">
        <f t="shared" si="675"/>
        <v>0.20866455350361601</v>
      </c>
      <c r="AB354" s="12">
        <f t="shared" si="676"/>
        <v>8.6727824528763472E-2</v>
      </c>
      <c r="AD354" s="12">
        <f t="shared" si="680"/>
        <v>0.40038629167410889</v>
      </c>
      <c r="AE354" s="12">
        <f t="shared" si="681"/>
        <v>0.34507509265048086</v>
      </c>
      <c r="AF354" s="12">
        <f t="shared" si="682"/>
        <v>0.19472705083858266</v>
      </c>
      <c r="AG354" s="12">
        <f t="shared" si="683"/>
        <v>7.210097642452265E-2</v>
      </c>
      <c r="AH354" s="30">
        <f t="shared" si="684"/>
        <v>1088.5782575294008</v>
      </c>
      <c r="AI354" s="30">
        <f t="shared" si="685"/>
        <v>938.19706339998049</v>
      </c>
      <c r="AJ354" s="30">
        <f t="shared" si="686"/>
        <v>529.4278003609553</v>
      </c>
      <c r="AK354" s="30">
        <f t="shared" si="687"/>
        <v>196.02957672252069</v>
      </c>
      <c r="AM354" s="30">
        <f t="shared" si="688"/>
        <v>2752.2326980128573</v>
      </c>
      <c r="AN354" s="12">
        <f t="shared" si="689"/>
        <v>0.54428941158769506</v>
      </c>
      <c r="AO354">
        <f t="shared" si="690"/>
        <v>2176.16</v>
      </c>
      <c r="AX354" s="164" t="s">
        <v>485</v>
      </c>
      <c r="AY354" s="108">
        <v>2176.16</v>
      </c>
    </row>
    <row r="355" spans="1:57" x14ac:dyDescent="0.3">
      <c r="A355" s="37" t="s">
        <v>486</v>
      </c>
      <c r="B355" s="37" t="s">
        <v>982</v>
      </c>
      <c r="C355" s="2"/>
      <c r="D355" s="2"/>
      <c r="E355" s="1">
        <f>VLOOKUP(B355,Площадь!A:B,2,0)</f>
        <v>59</v>
      </c>
      <c r="F355">
        <f t="shared" si="665"/>
        <v>120</v>
      </c>
      <c r="G355" s="1">
        <v>31</v>
      </c>
      <c r="H355" s="1">
        <v>28</v>
      </c>
      <c r="I355" s="1">
        <v>31</v>
      </c>
      <c r="J355" s="1">
        <v>30</v>
      </c>
      <c r="L355" s="112"/>
      <c r="N355" s="16">
        <f t="shared" si="666"/>
        <v>59</v>
      </c>
      <c r="O355" s="16">
        <f t="shared" si="667"/>
        <v>59</v>
      </c>
      <c r="P355" s="16">
        <f t="shared" si="668"/>
        <v>59</v>
      </c>
      <c r="Q355" s="16">
        <f t="shared" si="669"/>
        <v>59</v>
      </c>
      <c r="R355" s="120"/>
      <c r="S355" s="159" t="str">
        <f>VLOOKUP(B355,Объем!A:D,4,0)</f>
        <v>10,816</v>
      </c>
      <c r="T355" s="159">
        <f>VLOOKUP(B355,Объем!A:E,5,0)</f>
        <v>13.234</v>
      </c>
      <c r="U355" s="11">
        <f t="shared" si="670"/>
        <v>2.4179999999999993</v>
      </c>
      <c r="V355" s="95">
        <f t="shared" si="734"/>
        <v>0.78269450028043175</v>
      </c>
      <c r="W355" s="95">
        <f t="shared" si="735"/>
        <v>0.70478778559213506</v>
      </c>
      <c r="X355" s="95">
        <f t="shared" si="736"/>
        <v>0.55799600260073234</v>
      </c>
      <c r="Y355" s="95">
        <f t="shared" si="737"/>
        <v>0.37252171152670027</v>
      </c>
      <c r="Z355" s="12">
        <f t="shared" si="674"/>
        <v>0.43190955822834176</v>
      </c>
      <c r="AA355" s="12">
        <f t="shared" si="675"/>
        <v>0.36209437225627483</v>
      </c>
      <c r="AB355" s="12">
        <f t="shared" si="676"/>
        <v>0.15049828374108956</v>
      </c>
      <c r="AD355" s="12">
        <f t="shared" si="680"/>
        <v>1.2146040585087734</v>
      </c>
      <c r="AE355" s="12">
        <f t="shared" si="681"/>
        <v>1.06688215784841</v>
      </c>
      <c r="AF355" s="12">
        <f t="shared" si="682"/>
        <v>0.70849428634182188</v>
      </c>
      <c r="AG355" s="12">
        <f t="shared" si="683"/>
        <v>0.37252171152670027</v>
      </c>
      <c r="AH355" s="30">
        <f t="shared" si="684"/>
        <v>3302.2898063548237</v>
      </c>
      <c r="AI355" s="30">
        <f t="shared" si="685"/>
        <v>2900.6605484014144</v>
      </c>
      <c r="AJ355" s="30">
        <f t="shared" si="686"/>
        <v>1926.2684355918723</v>
      </c>
      <c r="AK355" s="30">
        <f t="shared" si="687"/>
        <v>1012.8194797330233</v>
      </c>
      <c r="AM355" s="30">
        <f t="shared" si="688"/>
        <v>9142.0382700811333</v>
      </c>
      <c r="AN355" s="12">
        <f t="shared" si="689"/>
        <v>0.94450221422570613</v>
      </c>
      <c r="AO355">
        <f t="shared" si="690"/>
        <v>5781.28</v>
      </c>
      <c r="AX355" s="164" t="s">
        <v>486</v>
      </c>
      <c r="AY355" s="108">
        <v>5781.28</v>
      </c>
    </row>
    <row r="356" spans="1:57" x14ac:dyDescent="0.3">
      <c r="A356" s="37" t="s">
        <v>1211</v>
      </c>
      <c r="B356" s="37" t="s">
        <v>983</v>
      </c>
      <c r="C356" s="2"/>
      <c r="D356" s="2"/>
      <c r="E356" s="1">
        <f>VLOOKUP(B356,Площадь!A:B,2,0)</f>
        <v>57.1</v>
      </c>
      <c r="F356">
        <f t="shared" si="665"/>
        <v>120</v>
      </c>
      <c r="G356" s="1">
        <v>31</v>
      </c>
      <c r="H356" s="1">
        <v>28</v>
      </c>
      <c r="I356" s="1">
        <v>31</v>
      </c>
      <c r="J356" s="1">
        <v>30</v>
      </c>
      <c r="L356" s="112"/>
      <c r="N356" s="16">
        <f t="shared" si="666"/>
        <v>57.1</v>
      </c>
      <c r="O356" s="16">
        <f t="shared" si="667"/>
        <v>57.1</v>
      </c>
      <c r="P356" s="16">
        <f t="shared" si="668"/>
        <v>57.1</v>
      </c>
      <c r="Q356" s="16">
        <f t="shared" si="669"/>
        <v>57.1</v>
      </c>
      <c r="R356" s="120"/>
      <c r="S356" s="159">
        <f>VLOOKUP(B356,Объем!A:D,4,0)</f>
        <v>20.05</v>
      </c>
      <c r="T356" s="159">
        <f>VLOOKUP(B356,Объем!A:E,5,0)</f>
        <v>22.507999999999999</v>
      </c>
      <c r="U356" s="11">
        <f t="shared" si="670"/>
        <v>2.4579999999999984</v>
      </c>
      <c r="V356" s="95">
        <f t="shared" si="734"/>
        <v>0.79564230011964454</v>
      </c>
      <c r="W356" s="95">
        <f t="shared" si="735"/>
        <v>0.71644680603203781</v>
      </c>
      <c r="X356" s="95">
        <f t="shared" si="736"/>
        <v>0.56722670570413547</v>
      </c>
      <c r="Y356" s="95">
        <f t="shared" si="737"/>
        <v>0.3786841881441807</v>
      </c>
      <c r="Z356" s="12">
        <f t="shared" si="674"/>
        <v>0.41800060635319181</v>
      </c>
      <c r="AA356" s="12">
        <f t="shared" si="675"/>
        <v>0.35043370603107277</v>
      </c>
      <c r="AB356" s="12">
        <f t="shared" si="676"/>
        <v>0.14565172884095276</v>
      </c>
      <c r="AD356" s="12">
        <f t="shared" si="680"/>
        <v>1.2136429064728365</v>
      </c>
      <c r="AE356" s="12">
        <f t="shared" si="681"/>
        <v>1.0668805120631106</v>
      </c>
      <c r="AF356" s="12">
        <f t="shared" si="682"/>
        <v>0.71287843454508826</v>
      </c>
      <c r="AG356" s="12">
        <f t="shared" si="683"/>
        <v>0.3786841881441807</v>
      </c>
      <c r="AH356" s="30">
        <f t="shared" si="684"/>
        <v>3299.6766069764776</v>
      </c>
      <c r="AI356" s="30">
        <f t="shared" si="685"/>
        <v>2900.6560738074268</v>
      </c>
      <c r="AJ356" s="30">
        <f t="shared" si="686"/>
        <v>1938.1881454098771</v>
      </c>
      <c r="AK356" s="30">
        <f t="shared" si="687"/>
        <v>1029.5741444101614</v>
      </c>
      <c r="AM356" s="30">
        <f t="shared" si="688"/>
        <v>9168.0949706039428</v>
      </c>
      <c r="AN356" s="12">
        <f t="shared" si="689"/>
        <v>0.91408604122521731</v>
      </c>
      <c r="AO356">
        <f t="shared" si="690"/>
        <v>6772.04</v>
      </c>
      <c r="AX356" s="164" t="s">
        <v>1211</v>
      </c>
      <c r="AY356" s="108">
        <v>6772.04</v>
      </c>
    </row>
    <row r="357" spans="1:57" s="75" customFormat="1" x14ac:dyDescent="0.3">
      <c r="A357" s="37" t="s">
        <v>487</v>
      </c>
      <c r="B357" s="37" t="s">
        <v>984</v>
      </c>
      <c r="C357" s="2"/>
      <c r="D357" s="2"/>
      <c r="E357" s="1">
        <f>VLOOKUP(B357,Площадь!A:B,2,0)</f>
        <v>46.8</v>
      </c>
      <c r="F357">
        <f t="shared" si="665"/>
        <v>120</v>
      </c>
      <c r="G357" s="1">
        <v>31</v>
      </c>
      <c r="H357" s="1">
        <v>28</v>
      </c>
      <c r="I357" s="1">
        <v>31</v>
      </c>
      <c r="J357" s="1">
        <v>30</v>
      </c>
      <c r="K357" s="4"/>
      <c r="L357" s="112"/>
      <c r="M357" s="4"/>
      <c r="N357" s="16">
        <f t="shared" si="666"/>
        <v>46.8</v>
      </c>
      <c r="O357" s="16">
        <f t="shared" si="667"/>
        <v>46.8</v>
      </c>
      <c r="P357" s="16">
        <f t="shared" si="668"/>
        <v>46.8</v>
      </c>
      <c r="Q357" s="16">
        <f t="shared" si="669"/>
        <v>46.8</v>
      </c>
      <c r="R357" s="124"/>
      <c r="S357" s="159" t="str">
        <f>VLOOKUP(B357,Объем!A:D,4,0)</f>
        <v>11,153</v>
      </c>
      <c r="T357" s="159">
        <f>VLOOKUP(B357,Объем!A:E,5,0)</f>
        <v>13.228</v>
      </c>
      <c r="U357" s="11">
        <f t="shared" si="670"/>
        <v>2.0749999999999993</v>
      </c>
      <c r="V357" s="95">
        <f t="shared" si="734"/>
        <v>0.67166711665917944</v>
      </c>
      <c r="W357" s="95">
        <f t="shared" si="735"/>
        <v>0.60481168531996699</v>
      </c>
      <c r="X357" s="95">
        <f t="shared" si="736"/>
        <v>0.47884272348904866</v>
      </c>
      <c r="Y357" s="95">
        <f t="shared" si="737"/>
        <v>0.31967847453180442</v>
      </c>
      <c r="Z357" s="12">
        <f t="shared" si="674"/>
        <v>0.342599446187905</v>
      </c>
      <c r="AA357" s="12">
        <f t="shared" si="675"/>
        <v>0.28722062070497734</v>
      </c>
      <c r="AB357" s="12">
        <f t="shared" si="676"/>
        <v>0.11937829964547442</v>
      </c>
      <c r="AC357" s="12"/>
      <c r="AD357" s="12">
        <f t="shared" si="680"/>
        <v>1.0142665628470844</v>
      </c>
      <c r="AE357" s="12">
        <f t="shared" si="681"/>
        <v>0.89203230602494432</v>
      </c>
      <c r="AF357" s="12">
        <f t="shared" si="682"/>
        <v>0.59822102313452308</v>
      </c>
      <c r="AG357" s="12">
        <f t="shared" si="683"/>
        <v>0.31967847453180442</v>
      </c>
      <c r="AH357" s="30">
        <f t="shared" si="684"/>
        <v>2757.6082163999104</v>
      </c>
      <c r="AI357" s="30">
        <f t="shared" si="685"/>
        <v>2425.2752742667394</v>
      </c>
      <c r="AJ357" s="30">
        <f t="shared" si="686"/>
        <v>1626.4552821186041</v>
      </c>
      <c r="AK357" s="30">
        <f t="shared" si="687"/>
        <v>869.14823012656052</v>
      </c>
      <c r="AL357"/>
      <c r="AM357" s="30">
        <f t="shared" si="688"/>
        <v>7678.4870029118147</v>
      </c>
      <c r="AN357" s="12">
        <f t="shared" si="689"/>
        <v>0.74919836653835681</v>
      </c>
      <c r="AO357">
        <f t="shared" si="690"/>
        <v>5233.2</v>
      </c>
      <c r="AP357"/>
      <c r="AQ357"/>
      <c r="AR357"/>
      <c r="AS357"/>
      <c r="AT357"/>
      <c r="AU357"/>
      <c r="AV357"/>
      <c r="AW357"/>
      <c r="AX357" s="164" t="s">
        <v>487</v>
      </c>
      <c r="AY357" s="108">
        <v>5233.2</v>
      </c>
      <c r="AZ357"/>
      <c r="BA357"/>
      <c r="BB357"/>
      <c r="BC357"/>
      <c r="BD357"/>
      <c r="BE357"/>
    </row>
    <row r="358" spans="1:57" x14ac:dyDescent="0.3">
      <c r="A358" s="37" t="s">
        <v>488</v>
      </c>
      <c r="B358" s="37" t="s">
        <v>985</v>
      </c>
      <c r="C358" s="2"/>
      <c r="D358" s="2"/>
      <c r="E358" s="1">
        <f>VLOOKUP(B358,Площадь!A:B,2,0)</f>
        <v>23.5</v>
      </c>
      <c r="F358">
        <f t="shared" si="665"/>
        <v>120</v>
      </c>
      <c r="G358" s="1">
        <v>31</v>
      </c>
      <c r="H358" s="1">
        <v>28</v>
      </c>
      <c r="I358" s="1">
        <v>31</v>
      </c>
      <c r="J358" s="1">
        <v>30</v>
      </c>
      <c r="L358" s="112"/>
      <c r="N358" s="16">
        <f t="shared" si="666"/>
        <v>23.5</v>
      </c>
      <c r="O358" s="16">
        <f t="shared" si="667"/>
        <v>23.5</v>
      </c>
      <c r="P358" s="16">
        <f t="shared" si="668"/>
        <v>23.5</v>
      </c>
      <c r="Q358" s="16">
        <f t="shared" si="669"/>
        <v>23.5</v>
      </c>
      <c r="R358" s="120"/>
      <c r="S358" s="159" t="str">
        <f>VLOOKUP(B358,Объем!A:D,4,0)</f>
        <v>7,455</v>
      </c>
      <c r="T358" s="159" t="str">
        <f>VLOOKUP(B358,Объем!A:E,5,0)</f>
        <v>не работает</v>
      </c>
      <c r="U358" s="11" t="e">
        <f t="shared" si="670"/>
        <v>#VALUE!</v>
      </c>
      <c r="V358" s="95">
        <f t="shared" ref="V358:V360" si="738">$V$631*$E358*G358</f>
        <v>0.23589110996436793</v>
      </c>
      <c r="W358" s="95">
        <f t="shared" ref="W358:W360" si="739">$V$631*$E358*H358</f>
        <v>0.21306293803233234</v>
      </c>
      <c r="X358" s="95">
        <f t="shared" ref="X358:X360" si="740">$V$631*$E358*I358</f>
        <v>0.23589110996436793</v>
      </c>
      <c r="Y358" s="95">
        <f t="shared" ref="Y358:Y360" si="741">$V$631*$E358*J358</f>
        <v>0.22828171932035607</v>
      </c>
      <c r="Z358" s="12">
        <f t="shared" si="674"/>
        <v>0.17203177319264462</v>
      </c>
      <c r="AA358" s="12">
        <f t="shared" si="675"/>
        <v>0.14422402962749931</v>
      </c>
      <c r="AB358" s="12">
        <f t="shared" si="676"/>
        <v>5.9944231659586518E-2</v>
      </c>
      <c r="AD358" s="12">
        <f t="shared" si="680"/>
        <v>0.40792288315701253</v>
      </c>
      <c r="AE358" s="12">
        <f t="shared" si="681"/>
        <v>0.35728696765983164</v>
      </c>
      <c r="AF358" s="12">
        <f t="shared" si="682"/>
        <v>0.29583534162395447</v>
      </c>
      <c r="AG358" s="12">
        <f t="shared" si="683"/>
        <v>0.22828171932035607</v>
      </c>
      <c r="AH358" s="30">
        <f t="shared" si="684"/>
        <v>1109.0688931849488</v>
      </c>
      <c r="AI358" s="30">
        <f t="shared" si="685"/>
        <v>971.39895341290355</v>
      </c>
      <c r="AJ358" s="30">
        <f t="shared" si="686"/>
        <v>804.32304351403991</v>
      </c>
      <c r="AK358" s="30">
        <f t="shared" si="687"/>
        <v>620.6569041225705</v>
      </c>
      <c r="AM358" s="30">
        <f t="shared" si="688"/>
        <v>3505.4477942344629</v>
      </c>
      <c r="AN358" s="12">
        <f t="shared" si="689"/>
        <v>0.37620003447973044</v>
      </c>
      <c r="AO358">
        <f t="shared" si="690"/>
        <v>2280.56</v>
      </c>
      <c r="AX358" s="164" t="s">
        <v>488</v>
      </c>
      <c r="AY358" s="108">
        <v>2280.56</v>
      </c>
    </row>
    <row r="359" spans="1:57" x14ac:dyDescent="0.3">
      <c r="A359" s="37" t="s">
        <v>489</v>
      </c>
      <c r="B359" s="37" t="s">
        <v>986</v>
      </c>
      <c r="C359" s="2"/>
      <c r="D359" s="2"/>
      <c r="E359" s="1">
        <f>VLOOKUP(B359,Площадь!A:B,2,0)</f>
        <v>34</v>
      </c>
      <c r="F359">
        <f t="shared" si="665"/>
        <v>120</v>
      </c>
      <c r="G359" s="1">
        <v>31</v>
      </c>
      <c r="H359" s="1">
        <v>28</v>
      </c>
      <c r="I359" s="1">
        <v>31</v>
      </c>
      <c r="J359" s="1">
        <v>30</v>
      </c>
      <c r="L359" s="112"/>
      <c r="N359" s="16">
        <f t="shared" si="666"/>
        <v>34</v>
      </c>
      <c r="O359" s="16">
        <f t="shared" si="667"/>
        <v>34</v>
      </c>
      <c r="P359" s="16">
        <f t="shared" si="668"/>
        <v>34</v>
      </c>
      <c r="Q359" s="16">
        <f t="shared" si="669"/>
        <v>34</v>
      </c>
      <c r="R359" s="120"/>
      <c r="S359" s="159">
        <f>VLOOKUP(B359,Объем!A:D,4,0)</f>
        <v>12.789806896884578</v>
      </c>
      <c r="T359" s="159" t="s">
        <v>172</v>
      </c>
      <c r="U359" s="11" t="e">
        <f t="shared" si="670"/>
        <v>#VALUE!</v>
      </c>
      <c r="V359" s="95">
        <f t="shared" si="738"/>
        <v>0.34128926548036215</v>
      </c>
      <c r="W359" s="95">
        <f t="shared" si="739"/>
        <v>0.30826127204677867</v>
      </c>
      <c r="X359" s="95">
        <f t="shared" si="740"/>
        <v>0.34128926548036215</v>
      </c>
      <c r="Y359" s="95">
        <f t="shared" si="741"/>
        <v>0.3302799343358343</v>
      </c>
      <c r="Z359" s="12">
        <f t="shared" si="674"/>
        <v>0.24889703355531562</v>
      </c>
      <c r="AA359" s="12">
        <f t="shared" si="675"/>
        <v>0.20866455350361601</v>
      </c>
      <c r="AB359" s="12">
        <f t="shared" si="676"/>
        <v>8.6727824528763472E-2</v>
      </c>
      <c r="AD359" s="12">
        <f t="shared" si="680"/>
        <v>0.59018629903567776</v>
      </c>
      <c r="AE359" s="12">
        <f t="shared" si="681"/>
        <v>0.51692582555039468</v>
      </c>
      <c r="AF359" s="12">
        <f t="shared" si="682"/>
        <v>0.42801709000912563</v>
      </c>
      <c r="AG359" s="12">
        <f t="shared" si="683"/>
        <v>0.3302799343358343</v>
      </c>
      <c r="AH359" s="30">
        <f t="shared" si="684"/>
        <v>1604.6103135441815</v>
      </c>
      <c r="AI359" s="30">
        <f t="shared" si="685"/>
        <v>1405.4282730229243</v>
      </c>
      <c r="AJ359" s="30">
        <f t="shared" si="686"/>
        <v>1163.7014246586111</v>
      </c>
      <c r="AK359" s="30">
        <f t="shared" si="687"/>
        <v>897.97169107095306</v>
      </c>
      <c r="AM359" s="30">
        <f t="shared" si="688"/>
        <v>5071.7117022966704</v>
      </c>
      <c r="AN359" s="12">
        <f t="shared" si="689"/>
        <v>0.54428941158769506</v>
      </c>
      <c r="AO359">
        <f t="shared" si="690"/>
        <v>4731.84</v>
      </c>
      <c r="AX359" s="164" t="s">
        <v>489</v>
      </c>
      <c r="AY359" s="108">
        <v>4731.84</v>
      </c>
    </row>
    <row r="360" spans="1:57" x14ac:dyDescent="0.3">
      <c r="A360" s="37" t="s">
        <v>490</v>
      </c>
      <c r="B360" s="37" t="s">
        <v>987</v>
      </c>
      <c r="C360" s="2"/>
      <c r="D360" s="2"/>
      <c r="E360" s="1">
        <f>VLOOKUP(B360,Площадь!A:B,2,0)</f>
        <v>59</v>
      </c>
      <c r="F360">
        <f t="shared" si="665"/>
        <v>120</v>
      </c>
      <c r="G360" s="1">
        <v>31</v>
      </c>
      <c r="H360" s="1">
        <v>28</v>
      </c>
      <c r="I360" s="1">
        <v>31</v>
      </c>
      <c r="J360" s="1">
        <v>30</v>
      </c>
      <c r="L360" s="112"/>
      <c r="N360" s="16">
        <f t="shared" si="666"/>
        <v>59</v>
      </c>
      <c r="O360" s="16">
        <f t="shared" si="667"/>
        <v>59</v>
      </c>
      <c r="P360" s="16">
        <f t="shared" si="668"/>
        <v>59</v>
      </c>
      <c r="Q360" s="16">
        <f t="shared" si="669"/>
        <v>59</v>
      </c>
      <c r="R360" s="120"/>
      <c r="S360" s="159" t="str">
        <f>VLOOKUP(B360,Объем!A:D,4,0)</f>
        <v>11,099</v>
      </c>
      <c r="T360" s="159" t="str">
        <f>VLOOKUP(B360,Объем!A:E,5,0)</f>
        <v>не работает</v>
      </c>
      <c r="U360" s="11" t="e">
        <f t="shared" si="670"/>
        <v>#VALUE!</v>
      </c>
      <c r="V360" s="95">
        <f t="shared" si="738"/>
        <v>0.59223725480415779</v>
      </c>
      <c r="W360" s="95">
        <f t="shared" si="739"/>
        <v>0.5349239720811747</v>
      </c>
      <c r="X360" s="95">
        <f t="shared" si="740"/>
        <v>0.59223725480415779</v>
      </c>
      <c r="Y360" s="95">
        <f t="shared" si="741"/>
        <v>0.57313282722983006</v>
      </c>
      <c r="Z360" s="12">
        <f t="shared" si="674"/>
        <v>0.43190955822834176</v>
      </c>
      <c r="AA360" s="12">
        <f t="shared" si="675"/>
        <v>0.36209437225627483</v>
      </c>
      <c r="AB360" s="12">
        <f t="shared" si="676"/>
        <v>0.15049828374108956</v>
      </c>
      <c r="AD360" s="12">
        <f t="shared" si="680"/>
        <v>1.0241468130324995</v>
      </c>
      <c r="AE360" s="12">
        <f t="shared" si="681"/>
        <v>0.89701834433744954</v>
      </c>
      <c r="AF360" s="12">
        <f t="shared" si="682"/>
        <v>0.74273553854524732</v>
      </c>
      <c r="AG360" s="12">
        <f t="shared" si="683"/>
        <v>0.57313282722983006</v>
      </c>
      <c r="AH360" s="30">
        <f t="shared" si="684"/>
        <v>2784.4708382090207</v>
      </c>
      <c r="AI360" s="30">
        <f t="shared" si="685"/>
        <v>2438.8314149515445</v>
      </c>
      <c r="AJ360" s="30">
        <f t="shared" si="686"/>
        <v>2019.3642369075894</v>
      </c>
      <c r="AK360" s="30">
        <f t="shared" si="687"/>
        <v>1558.2449933290065</v>
      </c>
      <c r="AM360" s="30">
        <f t="shared" si="688"/>
        <v>8800.9114833971616</v>
      </c>
      <c r="AN360" s="12">
        <f t="shared" si="689"/>
        <v>0.94450221422570613</v>
      </c>
      <c r="AO360">
        <f t="shared" si="690"/>
        <v>4212</v>
      </c>
      <c r="AX360" s="164" t="s">
        <v>490</v>
      </c>
      <c r="AY360" s="108">
        <v>4212</v>
      </c>
    </row>
    <row r="361" spans="1:57" ht="15" thickBot="1" x14ac:dyDescent="0.35">
      <c r="A361" s="37" t="s">
        <v>491</v>
      </c>
      <c r="B361" s="37" t="s">
        <v>988</v>
      </c>
      <c r="C361" s="2"/>
      <c r="D361" s="2"/>
      <c r="E361" s="1">
        <f>VLOOKUP(B361,Площадь!A:B,2,0)</f>
        <v>57.1</v>
      </c>
      <c r="F361">
        <f t="shared" si="665"/>
        <v>120</v>
      </c>
      <c r="G361" s="1">
        <v>31</v>
      </c>
      <c r="H361" s="1">
        <v>28</v>
      </c>
      <c r="I361" s="1">
        <v>31</v>
      </c>
      <c r="J361" s="1">
        <v>30</v>
      </c>
      <c r="L361" s="112"/>
      <c r="N361" s="16">
        <f t="shared" si="666"/>
        <v>57.1</v>
      </c>
      <c r="O361" s="16">
        <f t="shared" si="667"/>
        <v>57.1</v>
      </c>
      <c r="P361" s="16">
        <f t="shared" si="668"/>
        <v>57.1</v>
      </c>
      <c r="Q361" s="16">
        <f t="shared" si="669"/>
        <v>57.1</v>
      </c>
      <c r="R361" s="120"/>
      <c r="S361" s="159" t="str">
        <f>VLOOKUP(B361,Объем!A:D,4,0)</f>
        <v>17,131</v>
      </c>
      <c r="T361" s="159">
        <f>VLOOKUP(B361,Объем!A:E,5,0)</f>
        <v>19</v>
      </c>
      <c r="U361" s="11">
        <f t="shared" si="670"/>
        <v>1.8689999999999998</v>
      </c>
      <c r="V361" s="95">
        <f>$U361*V$627/G$1*G361</f>
        <v>0.60498594748723211</v>
      </c>
      <c r="W361" s="95">
        <f t="shared" ref="W361" si="742">$U361*W$627/H$1*H361</f>
        <v>0.54476773005446677</v>
      </c>
      <c r="X361" s="95">
        <f t="shared" ref="X361" si="743">$U361*X$627/I$1*I361</f>
        <v>0.43130460250652147</v>
      </c>
      <c r="Y361" s="95">
        <f t="shared" ref="Y361" si="744">$U361*Y$627/J$1*J361</f>
        <v>0.28794171995177953</v>
      </c>
      <c r="Z361" s="12">
        <f t="shared" si="674"/>
        <v>0.41800060635319181</v>
      </c>
      <c r="AA361" s="12">
        <f t="shared" si="675"/>
        <v>0.35043370603107277</v>
      </c>
      <c r="AB361" s="12">
        <f t="shared" si="676"/>
        <v>0.14565172884095276</v>
      </c>
      <c r="AD361" s="12">
        <f t="shared" si="680"/>
        <v>1.0229865538404239</v>
      </c>
      <c r="AE361" s="12">
        <f t="shared" si="681"/>
        <v>0.89520143608553959</v>
      </c>
      <c r="AF361" s="12">
        <f t="shared" si="682"/>
        <v>0.57695633134747426</v>
      </c>
      <c r="AG361" s="12">
        <f t="shared" si="683"/>
        <v>0.28794171995177953</v>
      </c>
      <c r="AH361" s="30">
        <f t="shared" si="684"/>
        <v>2781.3163023124216</v>
      </c>
      <c r="AI361" s="30">
        <f t="shared" si="685"/>
        <v>2433.891568458087</v>
      </c>
      <c r="AJ361" s="30">
        <f t="shared" si="686"/>
        <v>1568.64041279414</v>
      </c>
      <c r="AK361" s="30">
        <f t="shared" si="687"/>
        <v>782.86170703929724</v>
      </c>
      <c r="AM361" s="30">
        <f t="shared" si="688"/>
        <v>7566.7099906039457</v>
      </c>
      <c r="AN361" s="12">
        <f t="shared" si="689"/>
        <v>0.91408604122521731</v>
      </c>
      <c r="AO361">
        <f t="shared" si="690"/>
        <v>5041.76</v>
      </c>
      <c r="AX361" s="164" t="s">
        <v>491</v>
      </c>
      <c r="AY361" s="108">
        <v>5041.76</v>
      </c>
    </row>
    <row r="362" spans="1:57" x14ac:dyDescent="0.3">
      <c r="A362" s="37" t="s">
        <v>492</v>
      </c>
      <c r="B362" s="37" t="s">
        <v>989</v>
      </c>
      <c r="C362" s="2"/>
      <c r="D362" s="2"/>
      <c r="E362" s="1">
        <f>VLOOKUP(B362,Площадь!A:B,2,0)</f>
        <v>46.8</v>
      </c>
      <c r="F362">
        <f t="shared" si="665"/>
        <v>120</v>
      </c>
      <c r="G362" s="1">
        <v>31</v>
      </c>
      <c r="H362" s="1">
        <v>28</v>
      </c>
      <c r="I362" s="1">
        <v>31</v>
      </c>
      <c r="J362" s="1">
        <v>30</v>
      </c>
      <c r="L362" s="112"/>
      <c r="N362" s="16">
        <f t="shared" si="666"/>
        <v>46.8</v>
      </c>
      <c r="O362" s="16">
        <f t="shared" si="667"/>
        <v>46.8</v>
      </c>
      <c r="P362" s="16">
        <f t="shared" si="668"/>
        <v>46.8</v>
      </c>
      <c r="Q362" s="16">
        <f t="shared" si="669"/>
        <v>46.8</v>
      </c>
      <c r="R362" s="122"/>
      <c r="S362" s="159" t="str">
        <f>VLOOKUP(B362,Объем!A:D,4,0)</f>
        <v>нет</v>
      </c>
      <c r="T362" s="159" t="str">
        <f>VLOOKUP(B362,Объем!A:E,5,0)</f>
        <v>не работает</v>
      </c>
      <c r="U362" s="11" t="e">
        <f t="shared" si="670"/>
        <v>#VALUE!</v>
      </c>
      <c r="V362" s="95">
        <f t="shared" ref="V362:V365" si="745">$V$631*$E362*G362</f>
        <v>0.46977463601414549</v>
      </c>
      <c r="W362" s="95">
        <f t="shared" ref="W362:W365" si="746">$V$631*$E362*H362</f>
        <v>0.42431257446438947</v>
      </c>
      <c r="X362" s="95">
        <f t="shared" ref="X362:X365" si="747">$V$631*$E362*I362</f>
        <v>0.46977463601414549</v>
      </c>
      <c r="Y362" s="95">
        <f t="shared" ref="Y362:Y365" si="748">$V$631*$E362*J362</f>
        <v>0.45462061549756011</v>
      </c>
      <c r="Z362" s="12">
        <f t="shared" si="674"/>
        <v>0.342599446187905</v>
      </c>
      <c r="AA362" s="12">
        <f t="shared" si="675"/>
        <v>0.28722062070497734</v>
      </c>
      <c r="AB362" s="12">
        <f t="shared" si="676"/>
        <v>0.11937829964547442</v>
      </c>
      <c r="AD362" s="12">
        <f t="shared" si="680"/>
        <v>0.81237408220205043</v>
      </c>
      <c r="AE362" s="12">
        <f t="shared" si="681"/>
        <v>0.71153319516936686</v>
      </c>
      <c r="AF362" s="12">
        <f t="shared" si="682"/>
        <v>0.5891529356596199</v>
      </c>
      <c r="AG362" s="12">
        <f t="shared" si="683"/>
        <v>0.45462061549756011</v>
      </c>
      <c r="AH362" s="30">
        <f t="shared" si="684"/>
        <v>2208.698902172579</v>
      </c>
      <c r="AI362" s="30">
        <f t="shared" si="685"/>
        <v>1934.5306816903781</v>
      </c>
      <c r="AJ362" s="30">
        <f t="shared" si="686"/>
        <v>1601.8007845300879</v>
      </c>
      <c r="AK362" s="30">
        <f t="shared" si="687"/>
        <v>1236.0316218270764</v>
      </c>
      <c r="AM362" s="30">
        <f t="shared" si="688"/>
        <v>6981.0619902201215</v>
      </c>
      <c r="AN362" s="12">
        <f t="shared" si="689"/>
        <v>0.74919836653835681</v>
      </c>
      <c r="AO362">
        <f t="shared" si="690"/>
        <v>4871.04</v>
      </c>
      <c r="AX362" s="164" t="s">
        <v>492</v>
      </c>
      <c r="AY362" s="108">
        <v>4871.04</v>
      </c>
    </row>
    <row r="363" spans="1:57" x14ac:dyDescent="0.3">
      <c r="A363" s="37" t="s">
        <v>493</v>
      </c>
      <c r="B363" s="37" t="s">
        <v>990</v>
      </c>
      <c r="C363" s="2"/>
      <c r="D363" s="2"/>
      <c r="E363" s="1">
        <f>VLOOKUP(B363,Площадь!A:B,2,0)</f>
        <v>23.5</v>
      </c>
      <c r="F363">
        <f t="shared" si="665"/>
        <v>120</v>
      </c>
      <c r="G363" s="1">
        <v>31</v>
      </c>
      <c r="H363" s="1">
        <v>28</v>
      </c>
      <c r="I363" s="1">
        <v>31</v>
      </c>
      <c r="J363" s="1">
        <v>30</v>
      </c>
      <c r="L363" s="112"/>
      <c r="N363" s="16">
        <f t="shared" si="666"/>
        <v>23.5</v>
      </c>
      <c r="O363" s="16">
        <f t="shared" si="667"/>
        <v>23.5</v>
      </c>
      <c r="P363" s="16">
        <f t="shared" si="668"/>
        <v>23.5</v>
      </c>
      <c r="Q363" s="16">
        <f t="shared" si="669"/>
        <v>23.5</v>
      </c>
      <c r="R363" s="120"/>
      <c r="S363" s="159" t="str">
        <f>VLOOKUP(B363,Объем!A:D,4,0)</f>
        <v>нет</v>
      </c>
      <c r="T363" s="159" t="str">
        <f>VLOOKUP(B363,Объем!A:E,5,0)</f>
        <v>не работает</v>
      </c>
      <c r="U363" s="11" t="e">
        <f t="shared" si="670"/>
        <v>#VALUE!</v>
      </c>
      <c r="V363" s="95">
        <f t="shared" si="745"/>
        <v>0.23589110996436793</v>
      </c>
      <c r="W363" s="95">
        <f t="shared" si="746"/>
        <v>0.21306293803233234</v>
      </c>
      <c r="X363" s="95">
        <f t="shared" si="747"/>
        <v>0.23589110996436793</v>
      </c>
      <c r="Y363" s="95">
        <f t="shared" si="748"/>
        <v>0.22828171932035607</v>
      </c>
      <c r="Z363" s="12">
        <f t="shared" si="674"/>
        <v>0.17203177319264462</v>
      </c>
      <c r="AA363" s="12">
        <f t="shared" si="675"/>
        <v>0.14422402962749931</v>
      </c>
      <c r="AB363" s="12">
        <f t="shared" si="676"/>
        <v>5.9944231659586518E-2</v>
      </c>
      <c r="AD363" s="12">
        <f t="shared" si="680"/>
        <v>0.40792288315701253</v>
      </c>
      <c r="AE363" s="12">
        <f t="shared" si="681"/>
        <v>0.35728696765983164</v>
      </c>
      <c r="AF363" s="12">
        <f t="shared" si="682"/>
        <v>0.29583534162395447</v>
      </c>
      <c r="AG363" s="12">
        <f t="shared" si="683"/>
        <v>0.22828171932035607</v>
      </c>
      <c r="AH363" s="30">
        <f t="shared" si="684"/>
        <v>1109.0688931849488</v>
      </c>
      <c r="AI363" s="30">
        <f t="shared" si="685"/>
        <v>971.39895341290355</v>
      </c>
      <c r="AJ363" s="30">
        <f t="shared" si="686"/>
        <v>804.32304351403991</v>
      </c>
      <c r="AK363" s="30">
        <f t="shared" si="687"/>
        <v>620.6569041225705</v>
      </c>
      <c r="AM363" s="30">
        <f t="shared" si="688"/>
        <v>3505.4477942344629</v>
      </c>
      <c r="AN363" s="12">
        <f t="shared" si="689"/>
        <v>0.37620003447973044</v>
      </c>
      <c r="AO363">
        <f t="shared" si="690"/>
        <v>2445.84</v>
      </c>
      <c r="AX363" s="164" t="s">
        <v>493</v>
      </c>
      <c r="AY363" s="108">
        <v>2445.84</v>
      </c>
    </row>
    <row r="364" spans="1:57" x14ac:dyDescent="0.3">
      <c r="A364" s="37" t="s">
        <v>494</v>
      </c>
      <c r="B364" s="37" t="s">
        <v>89</v>
      </c>
      <c r="C364" s="2"/>
      <c r="D364" s="2"/>
      <c r="E364" s="1">
        <f>VLOOKUP(B364,Площадь!A:B,2,0)</f>
        <v>70.599999999999994</v>
      </c>
      <c r="F364">
        <f t="shared" si="665"/>
        <v>120</v>
      </c>
      <c r="G364" s="1">
        <v>31</v>
      </c>
      <c r="H364" s="1">
        <v>28</v>
      </c>
      <c r="I364" s="1">
        <v>31</v>
      </c>
      <c r="J364" s="1">
        <v>30</v>
      </c>
      <c r="L364" s="112"/>
      <c r="N364" s="16">
        <f t="shared" si="666"/>
        <v>70.599999999999994</v>
      </c>
      <c r="O364" s="16">
        <f t="shared" si="667"/>
        <v>70.599999999999994</v>
      </c>
      <c r="P364" s="16">
        <f t="shared" si="668"/>
        <v>70.599999999999994</v>
      </c>
      <c r="Q364" s="16">
        <f t="shared" si="669"/>
        <v>70.599999999999994</v>
      </c>
      <c r="R364" s="120"/>
      <c r="S364" s="159" t="str">
        <f>VLOOKUP(B364,Объем!A:D,4,0)</f>
        <v>нет</v>
      </c>
      <c r="T364" s="159" t="str">
        <f>VLOOKUP(B364,Объем!A:E,5,0)</f>
        <v>не работает</v>
      </c>
      <c r="U364" s="11" t="e">
        <f t="shared" si="670"/>
        <v>#VALUE!</v>
      </c>
      <c r="V364" s="95">
        <f t="shared" si="745"/>
        <v>0.70867712185039888</v>
      </c>
      <c r="W364" s="95">
        <f t="shared" si="746"/>
        <v>0.64009546489713454</v>
      </c>
      <c r="X364" s="95">
        <f t="shared" si="747"/>
        <v>0.70867712185039888</v>
      </c>
      <c r="Y364" s="95">
        <f t="shared" si="748"/>
        <v>0.68581656953264414</v>
      </c>
      <c r="Z364" s="12">
        <f t="shared" si="674"/>
        <v>0.5168273696766259</v>
      </c>
      <c r="AA364" s="12">
        <f t="shared" si="675"/>
        <v>0.4332858081575085</v>
      </c>
      <c r="AB364" s="12">
        <f t="shared" si="676"/>
        <v>0.18008777681560884</v>
      </c>
      <c r="AD364" s="12">
        <f t="shared" si="680"/>
        <v>1.2255044915270248</v>
      </c>
      <c r="AE364" s="12">
        <f t="shared" si="681"/>
        <v>1.073381273054643</v>
      </c>
      <c r="AF364" s="12">
        <f t="shared" si="682"/>
        <v>0.88876489866600772</v>
      </c>
      <c r="AG364" s="12">
        <f t="shared" si="683"/>
        <v>0.68581656953264414</v>
      </c>
      <c r="AH364" s="30">
        <f t="shared" si="684"/>
        <v>3331.9261216535056</v>
      </c>
      <c r="AI364" s="30">
        <f t="shared" si="685"/>
        <v>2918.330472806425</v>
      </c>
      <c r="AJ364" s="30">
        <f t="shared" si="686"/>
        <v>2416.3917817911151</v>
      </c>
      <c r="AK364" s="30">
        <f t="shared" si="687"/>
        <v>1864.6118055767436</v>
      </c>
      <c r="AM364" s="30">
        <f t="shared" si="688"/>
        <v>10531.260181827789</v>
      </c>
      <c r="AN364" s="12">
        <f t="shared" si="689"/>
        <v>1.1302009546497431</v>
      </c>
      <c r="AO364">
        <f t="shared" si="690"/>
        <v>7347.32</v>
      </c>
      <c r="AX364" s="164" t="s">
        <v>494</v>
      </c>
      <c r="AY364" s="108">
        <v>7347.32</v>
      </c>
    </row>
    <row r="365" spans="1:57" x14ac:dyDescent="0.3">
      <c r="A365" s="37" t="s">
        <v>495</v>
      </c>
      <c r="B365" s="37" t="s">
        <v>991</v>
      </c>
      <c r="C365" s="2"/>
      <c r="D365" s="2"/>
      <c r="E365" s="1">
        <f>VLOOKUP(B365,Площадь!A:B,2,0)</f>
        <v>34</v>
      </c>
      <c r="F365">
        <f t="shared" si="665"/>
        <v>120</v>
      </c>
      <c r="G365" s="1">
        <v>31</v>
      </c>
      <c r="H365" s="1">
        <v>28</v>
      </c>
      <c r="I365" s="1">
        <v>31</v>
      </c>
      <c r="J365" s="1">
        <v>30</v>
      </c>
      <c r="L365" s="112"/>
      <c r="N365" s="16">
        <f t="shared" si="666"/>
        <v>34</v>
      </c>
      <c r="O365" s="16">
        <f t="shared" si="667"/>
        <v>34</v>
      </c>
      <c r="P365" s="16">
        <f t="shared" si="668"/>
        <v>34</v>
      </c>
      <c r="Q365" s="16">
        <f t="shared" si="669"/>
        <v>34</v>
      </c>
      <c r="R365" s="120"/>
      <c r="S365" s="159">
        <f>VLOOKUP(B365,Объем!A:D,4,0)</f>
        <v>18.262880675185404</v>
      </c>
      <c r="T365" s="159" t="str">
        <f>VLOOKUP(B365,Объем!A:E,5,0)</f>
        <v>не работает</v>
      </c>
      <c r="U365" s="11" t="e">
        <f t="shared" si="670"/>
        <v>#VALUE!</v>
      </c>
      <c r="V365" s="95">
        <f t="shared" si="745"/>
        <v>0.34128926548036215</v>
      </c>
      <c r="W365" s="95">
        <f t="shared" si="746"/>
        <v>0.30826127204677867</v>
      </c>
      <c r="X365" s="95">
        <f t="shared" si="747"/>
        <v>0.34128926548036215</v>
      </c>
      <c r="Y365" s="95">
        <f t="shared" si="748"/>
        <v>0.3302799343358343</v>
      </c>
      <c r="Z365" s="12">
        <f t="shared" si="674"/>
        <v>0.24889703355531562</v>
      </c>
      <c r="AA365" s="12">
        <f t="shared" si="675"/>
        <v>0.20866455350361601</v>
      </c>
      <c r="AB365" s="12">
        <f t="shared" si="676"/>
        <v>8.6727824528763472E-2</v>
      </c>
      <c r="AD365" s="12">
        <f t="shared" si="680"/>
        <v>0.59018629903567776</v>
      </c>
      <c r="AE365" s="12">
        <f t="shared" si="681"/>
        <v>0.51692582555039468</v>
      </c>
      <c r="AF365" s="12">
        <f t="shared" si="682"/>
        <v>0.42801709000912563</v>
      </c>
      <c r="AG365" s="12">
        <f t="shared" si="683"/>
        <v>0.3302799343358343</v>
      </c>
      <c r="AH365" s="30">
        <f t="shared" si="684"/>
        <v>1604.6103135441815</v>
      </c>
      <c r="AI365" s="30">
        <f t="shared" si="685"/>
        <v>1405.4282730229243</v>
      </c>
      <c r="AJ365" s="30">
        <f t="shared" si="686"/>
        <v>1163.7014246586111</v>
      </c>
      <c r="AK365" s="30">
        <f t="shared" si="687"/>
        <v>897.97169107095306</v>
      </c>
      <c r="AM365" s="30">
        <f t="shared" si="688"/>
        <v>5071.7117022966704</v>
      </c>
      <c r="AN365" s="12">
        <f t="shared" si="689"/>
        <v>0.54428941158769506</v>
      </c>
      <c r="AO365">
        <f t="shared" si="690"/>
        <v>3538.8</v>
      </c>
      <c r="AX365" s="164" t="s">
        <v>495</v>
      </c>
      <c r="AY365" s="108">
        <v>3538.8</v>
      </c>
    </row>
    <row r="366" spans="1:57" x14ac:dyDescent="0.3">
      <c r="A366" s="37" t="s">
        <v>496</v>
      </c>
      <c r="B366" s="37" t="s">
        <v>992</v>
      </c>
      <c r="C366" s="2"/>
      <c r="D366" s="2"/>
      <c r="E366" s="1">
        <f>VLOOKUP(B366,Площадь!A:B,2,0)</f>
        <v>59</v>
      </c>
      <c r="F366">
        <f t="shared" si="665"/>
        <v>120</v>
      </c>
      <c r="G366" s="1">
        <v>31</v>
      </c>
      <c r="H366" s="1">
        <v>28</v>
      </c>
      <c r="I366" s="1">
        <v>31</v>
      </c>
      <c r="J366" s="1">
        <v>30</v>
      </c>
      <c r="L366" s="112"/>
      <c r="N366" s="16">
        <f t="shared" si="666"/>
        <v>59</v>
      </c>
      <c r="O366" s="16">
        <f t="shared" si="667"/>
        <v>59</v>
      </c>
      <c r="P366" s="16">
        <f t="shared" si="668"/>
        <v>59</v>
      </c>
      <c r="Q366" s="16">
        <f t="shared" si="669"/>
        <v>59</v>
      </c>
      <c r="R366" s="120"/>
      <c r="S366" s="159" t="str">
        <f>VLOOKUP(B366,Объем!A:D,4,0)</f>
        <v>18,847</v>
      </c>
      <c r="T366" s="159">
        <f>VLOOKUP(B366,Объем!A:E,5,0)</f>
        <v>20.858000000000001</v>
      </c>
      <c r="U366" s="11">
        <f t="shared" si="670"/>
        <v>2.0109999999999992</v>
      </c>
      <c r="V366" s="95">
        <f t="shared" ref="V366:V367" si="749">$U366*V$627/G$1*G366</f>
        <v>0.6509506369164384</v>
      </c>
      <c r="W366" s="95">
        <f t="shared" ref="W366:W367" si="750">$U366*W$627/H$1*H366</f>
        <v>0.58615725261612228</v>
      </c>
      <c r="X366" s="95">
        <f t="shared" ref="X366:X367" si="751">$U366*X$627/I$1*I366</f>
        <v>0.46407359852360325</v>
      </c>
      <c r="Y366" s="95">
        <f t="shared" ref="Y366:Y367" si="752">$U366*Y$627/J$1*J366</f>
        <v>0.30981851194383547</v>
      </c>
      <c r="Z366" s="12">
        <f t="shared" si="674"/>
        <v>0.43190955822834176</v>
      </c>
      <c r="AA366" s="12">
        <f t="shared" si="675"/>
        <v>0.36209437225627483</v>
      </c>
      <c r="AB366" s="12">
        <f t="shared" si="676"/>
        <v>0.15049828374108956</v>
      </c>
      <c r="AD366" s="12">
        <f t="shared" si="680"/>
        <v>1.08286019514478</v>
      </c>
      <c r="AE366" s="12">
        <f t="shared" si="681"/>
        <v>0.94825162487239711</v>
      </c>
      <c r="AF366" s="12">
        <f t="shared" si="682"/>
        <v>0.61457188226469284</v>
      </c>
      <c r="AG366" s="12">
        <f t="shared" si="683"/>
        <v>0.30981851194383547</v>
      </c>
      <c r="AH366" s="30">
        <f t="shared" si="684"/>
        <v>2944.1019557635309</v>
      </c>
      <c r="AI366" s="30">
        <f t="shared" si="685"/>
        <v>2578.125482735571</v>
      </c>
      <c r="AJ366" s="30">
        <f t="shared" si="686"/>
        <v>1670.9103249388922</v>
      </c>
      <c r="AK366" s="30">
        <f t="shared" si="687"/>
        <v>842.34076664313886</v>
      </c>
      <c r="AM366" s="30">
        <f t="shared" si="688"/>
        <v>8035.4785300811318</v>
      </c>
      <c r="AN366" s="12">
        <f t="shared" si="689"/>
        <v>0.94450221422570613</v>
      </c>
      <c r="AO366">
        <f t="shared" si="690"/>
        <v>5063.5200000000004</v>
      </c>
      <c r="AX366" s="164" t="s">
        <v>496</v>
      </c>
      <c r="AY366" s="108">
        <v>5063.5200000000004</v>
      </c>
    </row>
    <row r="367" spans="1:57" x14ac:dyDescent="0.3">
      <c r="A367" s="37" t="s">
        <v>497</v>
      </c>
      <c r="B367" s="37" t="s">
        <v>993</v>
      </c>
      <c r="C367" s="2"/>
      <c r="D367" s="2"/>
      <c r="E367" s="1">
        <f>VLOOKUP(B367,Площадь!A:B,2,0)</f>
        <v>57.1</v>
      </c>
      <c r="F367">
        <f t="shared" si="665"/>
        <v>120</v>
      </c>
      <c r="G367" s="1">
        <v>31</v>
      </c>
      <c r="H367" s="1">
        <v>28</v>
      </c>
      <c r="I367" s="1">
        <v>31</v>
      </c>
      <c r="J367" s="1">
        <v>30</v>
      </c>
      <c r="L367" s="112"/>
      <c r="N367" s="16">
        <f t="shared" si="666"/>
        <v>57.1</v>
      </c>
      <c r="O367" s="16">
        <f t="shared" si="667"/>
        <v>57.1</v>
      </c>
      <c r="P367" s="16">
        <f t="shared" si="668"/>
        <v>57.1</v>
      </c>
      <c r="Q367" s="16">
        <f t="shared" si="669"/>
        <v>57.1</v>
      </c>
      <c r="R367" s="120"/>
      <c r="S367" s="159">
        <f>VLOOKUP(B367,Объем!A:D,4,0)</f>
        <v>17.536000000000001</v>
      </c>
      <c r="T367" s="159">
        <f>VLOOKUP(B367,Объем!A:E,5,0)</f>
        <v>21.324200000000001</v>
      </c>
      <c r="U367" s="11">
        <f t="shared" si="670"/>
        <v>3.7881999999999998</v>
      </c>
      <c r="V367" s="95">
        <f t="shared" si="749"/>
        <v>1.2262213837726768</v>
      </c>
      <c r="W367" s="95">
        <f t="shared" si="750"/>
        <v>1.1041675307610119</v>
      </c>
      <c r="X367" s="95">
        <f t="shared" si="751"/>
        <v>0.87419373740781425</v>
      </c>
      <c r="Y367" s="95">
        <f t="shared" si="752"/>
        <v>0.5836173480584973</v>
      </c>
      <c r="Z367" s="12">
        <f t="shared" si="674"/>
        <v>0.41800060635319181</v>
      </c>
      <c r="AA367" s="12">
        <f t="shared" si="675"/>
        <v>0.35043370603107277</v>
      </c>
      <c r="AB367" s="12">
        <f t="shared" si="676"/>
        <v>0.14565172884095276</v>
      </c>
      <c r="AD367" s="12">
        <f t="shared" si="680"/>
        <v>1.6442219901258686</v>
      </c>
      <c r="AE367" s="12">
        <f t="shared" si="681"/>
        <v>1.4546012367920846</v>
      </c>
      <c r="AF367" s="12">
        <f t="shared" si="682"/>
        <v>1.019845466248767</v>
      </c>
      <c r="AG367" s="12">
        <f t="shared" si="683"/>
        <v>0.5836173480584973</v>
      </c>
      <c r="AH367" s="30">
        <f t="shared" si="684"/>
        <v>4470.3436311940141</v>
      </c>
      <c r="AI367" s="30">
        <f t="shared" si="685"/>
        <v>3954.7989346150557</v>
      </c>
      <c r="AJ367" s="30">
        <f t="shared" si="686"/>
        <v>2772.776250546473</v>
      </c>
      <c r="AK367" s="30">
        <f t="shared" si="687"/>
        <v>1586.7505182484038</v>
      </c>
      <c r="AM367" s="30">
        <f t="shared" si="688"/>
        <v>12784.669334603946</v>
      </c>
      <c r="AN367" s="12">
        <f t="shared" si="689"/>
        <v>0.91408604122521731</v>
      </c>
      <c r="AO367">
        <f t="shared" si="690"/>
        <v>7214.68</v>
      </c>
      <c r="AX367" s="164" t="s">
        <v>497</v>
      </c>
      <c r="AY367" s="108">
        <v>7214.68</v>
      </c>
    </row>
    <row r="368" spans="1:57" x14ac:dyDescent="0.3">
      <c r="A368" s="37" t="s">
        <v>1212</v>
      </c>
      <c r="B368" s="37" t="s">
        <v>994</v>
      </c>
      <c r="C368" s="2"/>
      <c r="D368" s="2"/>
      <c r="E368" s="1">
        <f>VLOOKUP(B368,Площадь!A:B,2,0)</f>
        <v>46.8</v>
      </c>
      <c r="F368">
        <f t="shared" si="665"/>
        <v>120</v>
      </c>
      <c r="G368" s="1">
        <v>31</v>
      </c>
      <c r="H368" s="1">
        <v>28</v>
      </c>
      <c r="I368" s="1">
        <v>31</v>
      </c>
      <c r="J368" s="1">
        <v>30</v>
      </c>
      <c r="L368" s="112"/>
      <c r="N368" s="16">
        <f t="shared" si="666"/>
        <v>46.8</v>
      </c>
      <c r="O368" s="16">
        <f t="shared" si="667"/>
        <v>46.8</v>
      </c>
      <c r="P368" s="16">
        <f t="shared" si="668"/>
        <v>46.8</v>
      </c>
      <c r="Q368" s="16">
        <f t="shared" si="669"/>
        <v>46.8</v>
      </c>
      <c r="R368" s="120"/>
      <c r="S368" s="159">
        <f>VLOOKUP(B368,Объем!A:D,4,0)</f>
        <v>3.7397459639470076</v>
      </c>
      <c r="T368" s="159" t="str">
        <f>VLOOKUP(B368,Объем!A:E,5,0)</f>
        <v>не работает</v>
      </c>
      <c r="U368" s="11" t="e">
        <f t="shared" si="670"/>
        <v>#VALUE!</v>
      </c>
      <c r="V368" s="95">
        <f t="shared" ref="V368:V369" si="753">$V$631*$E368*G368</f>
        <v>0.46977463601414549</v>
      </c>
      <c r="W368" s="95">
        <f t="shared" ref="W368:W369" si="754">$V$631*$E368*H368</f>
        <v>0.42431257446438947</v>
      </c>
      <c r="X368" s="95">
        <f t="shared" ref="X368:X369" si="755">$V$631*$E368*I368</f>
        <v>0.46977463601414549</v>
      </c>
      <c r="Y368" s="95">
        <f t="shared" ref="Y368:Y369" si="756">$V$631*$E368*J368</f>
        <v>0.45462061549756011</v>
      </c>
      <c r="Z368" s="12">
        <f t="shared" si="674"/>
        <v>0.342599446187905</v>
      </c>
      <c r="AA368" s="12">
        <f t="shared" si="675"/>
        <v>0.28722062070497734</v>
      </c>
      <c r="AB368" s="12">
        <f t="shared" si="676"/>
        <v>0.11937829964547442</v>
      </c>
      <c r="AD368" s="12">
        <f t="shared" si="680"/>
        <v>0.81237408220205043</v>
      </c>
      <c r="AE368" s="12">
        <f t="shared" si="681"/>
        <v>0.71153319516936686</v>
      </c>
      <c r="AF368" s="12">
        <f t="shared" si="682"/>
        <v>0.5891529356596199</v>
      </c>
      <c r="AG368" s="12">
        <f t="shared" si="683"/>
        <v>0.45462061549756011</v>
      </c>
      <c r="AH368" s="30">
        <f t="shared" si="684"/>
        <v>2208.698902172579</v>
      </c>
      <c r="AI368" s="30">
        <f t="shared" si="685"/>
        <v>1934.5306816903781</v>
      </c>
      <c r="AJ368" s="30">
        <f t="shared" si="686"/>
        <v>1601.8007845300879</v>
      </c>
      <c r="AK368" s="30">
        <f t="shared" si="687"/>
        <v>1236.0316218270764</v>
      </c>
      <c r="AM368" s="30">
        <f t="shared" si="688"/>
        <v>6981.0619902201215</v>
      </c>
      <c r="AN368" s="12">
        <f t="shared" si="689"/>
        <v>0.74919836653835681</v>
      </c>
      <c r="AO368">
        <f t="shared" si="690"/>
        <v>2934.16</v>
      </c>
      <c r="AX368" s="164" t="s">
        <v>1212</v>
      </c>
      <c r="AY368" s="108">
        <v>2934.16</v>
      </c>
    </row>
    <row r="369" spans="1:57" x14ac:dyDescent="0.3">
      <c r="A369" s="37" t="s">
        <v>498</v>
      </c>
      <c r="B369" s="37" t="s">
        <v>995</v>
      </c>
      <c r="C369" s="2"/>
      <c r="D369" s="2"/>
      <c r="E369" s="1">
        <f>VLOOKUP(B369,Площадь!A:B,2,0)</f>
        <v>23.5</v>
      </c>
      <c r="F369">
        <f t="shared" si="665"/>
        <v>120</v>
      </c>
      <c r="G369" s="1">
        <v>31</v>
      </c>
      <c r="H369" s="1">
        <v>28</v>
      </c>
      <c r="I369" s="1">
        <v>31</v>
      </c>
      <c r="J369" s="1">
        <v>30</v>
      </c>
      <c r="L369" s="112"/>
      <c r="N369" s="16">
        <f t="shared" si="666"/>
        <v>23.5</v>
      </c>
      <c r="O369" s="16">
        <f t="shared" si="667"/>
        <v>23.5</v>
      </c>
      <c r="P369" s="16">
        <f t="shared" si="668"/>
        <v>23.5</v>
      </c>
      <c r="Q369" s="16">
        <f t="shared" si="669"/>
        <v>23.5</v>
      </c>
      <c r="R369" s="120"/>
      <c r="S369" s="159" t="str">
        <f>VLOOKUP(B369,Объем!A:D,4,0)</f>
        <v>нет</v>
      </c>
      <c r="T369" s="159" t="str">
        <f>VLOOKUP(B369,Объем!A:E,5,0)</f>
        <v>не работает</v>
      </c>
      <c r="U369" s="11" t="e">
        <f t="shared" si="670"/>
        <v>#VALUE!</v>
      </c>
      <c r="V369" s="95">
        <f t="shared" si="753"/>
        <v>0.23589110996436793</v>
      </c>
      <c r="W369" s="95">
        <f t="shared" si="754"/>
        <v>0.21306293803233234</v>
      </c>
      <c r="X369" s="95">
        <f t="shared" si="755"/>
        <v>0.23589110996436793</v>
      </c>
      <c r="Y369" s="95">
        <f t="shared" si="756"/>
        <v>0.22828171932035607</v>
      </c>
      <c r="Z369" s="12">
        <f t="shared" si="674"/>
        <v>0.17203177319264462</v>
      </c>
      <c r="AA369" s="12">
        <f t="shared" si="675"/>
        <v>0.14422402962749931</v>
      </c>
      <c r="AB369" s="12">
        <f t="shared" si="676"/>
        <v>5.9944231659586518E-2</v>
      </c>
      <c r="AD369" s="12">
        <f t="shared" si="680"/>
        <v>0.40792288315701253</v>
      </c>
      <c r="AE369" s="12">
        <f t="shared" si="681"/>
        <v>0.35728696765983164</v>
      </c>
      <c r="AF369" s="12">
        <f t="shared" si="682"/>
        <v>0.29583534162395447</v>
      </c>
      <c r="AG369" s="12">
        <f t="shared" si="683"/>
        <v>0.22828171932035607</v>
      </c>
      <c r="AH369" s="30">
        <f t="shared" si="684"/>
        <v>1109.0688931849488</v>
      </c>
      <c r="AI369" s="30">
        <f t="shared" si="685"/>
        <v>971.39895341290355</v>
      </c>
      <c r="AJ369" s="30">
        <f t="shared" si="686"/>
        <v>804.32304351403991</v>
      </c>
      <c r="AK369" s="30">
        <f t="shared" si="687"/>
        <v>620.6569041225705</v>
      </c>
      <c r="AM369" s="30">
        <f t="shared" si="688"/>
        <v>3505.4477942344629</v>
      </c>
      <c r="AN369" s="12">
        <f t="shared" si="689"/>
        <v>0.37620003447973044</v>
      </c>
      <c r="AO369">
        <f t="shared" si="690"/>
        <v>2445.84</v>
      </c>
      <c r="AX369" s="164" t="s">
        <v>498</v>
      </c>
      <c r="AY369" s="108">
        <v>2445.84</v>
      </c>
    </row>
    <row r="370" spans="1:57" x14ac:dyDescent="0.3">
      <c r="A370" s="37" t="s">
        <v>499</v>
      </c>
      <c r="B370" s="37" t="s">
        <v>996</v>
      </c>
      <c r="C370" s="2"/>
      <c r="D370" s="2"/>
      <c r="E370" s="1">
        <f>VLOOKUP(B370,Площадь!A:B,2,0)</f>
        <v>34</v>
      </c>
      <c r="F370">
        <f t="shared" si="665"/>
        <v>120</v>
      </c>
      <c r="G370" s="1">
        <v>31</v>
      </c>
      <c r="H370" s="1">
        <v>28</v>
      </c>
      <c r="I370" s="1">
        <v>31</v>
      </c>
      <c r="J370" s="1">
        <v>30</v>
      </c>
      <c r="L370" s="112"/>
      <c r="N370" s="16">
        <f t="shared" si="666"/>
        <v>34</v>
      </c>
      <c r="O370" s="16">
        <f t="shared" si="667"/>
        <v>34</v>
      </c>
      <c r="P370" s="16">
        <f t="shared" si="668"/>
        <v>34</v>
      </c>
      <c r="Q370" s="16">
        <f t="shared" si="669"/>
        <v>34</v>
      </c>
      <c r="R370" s="120"/>
      <c r="S370" s="159">
        <f>VLOOKUP(B370,Объем!A:D,4,0)</f>
        <v>6.9009999999999998</v>
      </c>
      <c r="T370" s="159">
        <f>VLOOKUP(B370,Объем!A:E,5,0)</f>
        <v>6.94</v>
      </c>
      <c r="U370" s="11">
        <f t="shared" si="670"/>
        <v>3.900000000000059E-2</v>
      </c>
      <c r="V370" s="95">
        <f t="shared" ref="V370:V371" si="757">$U370*V$627/G$1*G370</f>
        <v>1.2624104843232965E-2</v>
      </c>
      <c r="W370" s="95">
        <f t="shared" ref="W370:W371" si="758">$U370*W$627/H$1*H370</f>
        <v>1.1367544928905579E-2</v>
      </c>
      <c r="X370" s="95">
        <f t="shared" ref="X370:X371" si="759">$U370*X$627/I$1*I370</f>
        <v>8.9999355258184033E-3</v>
      </c>
      <c r="Y370" s="95">
        <f t="shared" ref="Y370:Y371" si="760">$U370*Y$627/J$1*J370</f>
        <v>6.0084147020436456E-3</v>
      </c>
      <c r="Z370" s="12">
        <f t="shared" si="674"/>
        <v>0.24889703355531562</v>
      </c>
      <c r="AA370" s="12">
        <f t="shared" si="675"/>
        <v>0.20866455350361601</v>
      </c>
      <c r="AB370" s="12">
        <f t="shared" si="676"/>
        <v>8.6727824528763472E-2</v>
      </c>
      <c r="AD370" s="12">
        <f t="shared" si="680"/>
        <v>0.26152113839854857</v>
      </c>
      <c r="AE370" s="12">
        <f t="shared" si="681"/>
        <v>0.22003209843252158</v>
      </c>
      <c r="AF370" s="12">
        <f t="shared" si="682"/>
        <v>9.5727760054581876E-2</v>
      </c>
      <c r="AG370" s="12">
        <f t="shared" si="683"/>
        <v>6.0084147020436456E-3</v>
      </c>
      <c r="AH370" s="30">
        <f t="shared" si="684"/>
        <v>711.02890150074188</v>
      </c>
      <c r="AI370" s="30">
        <f t="shared" si="685"/>
        <v>598.22766986030842</v>
      </c>
      <c r="AJ370" s="30">
        <f t="shared" si="686"/>
        <v>260.26654859159834</v>
      </c>
      <c r="AK370" s="30">
        <f t="shared" si="687"/>
        <v>16.335798060210305</v>
      </c>
      <c r="AM370" s="30">
        <f t="shared" si="688"/>
        <v>1585.8589180128588</v>
      </c>
      <c r="AN370" s="12">
        <f t="shared" si="689"/>
        <v>0.54428941158769506</v>
      </c>
      <c r="AO370">
        <f t="shared" si="690"/>
        <v>2744.92</v>
      </c>
      <c r="AX370" s="164" t="s">
        <v>499</v>
      </c>
      <c r="AY370" s="108">
        <v>2744.92</v>
      </c>
    </row>
    <row r="371" spans="1:57" x14ac:dyDescent="0.3">
      <c r="A371" s="37" t="s">
        <v>500</v>
      </c>
      <c r="B371" s="37" t="s">
        <v>997</v>
      </c>
      <c r="C371" s="2"/>
      <c r="D371" s="2"/>
      <c r="E371" s="1">
        <f>VLOOKUP(B371,Площадь!A:B,2,0)</f>
        <v>59</v>
      </c>
      <c r="F371">
        <f t="shared" si="665"/>
        <v>120</v>
      </c>
      <c r="G371" s="1">
        <v>31</v>
      </c>
      <c r="H371" s="1">
        <v>28</v>
      </c>
      <c r="I371" s="1">
        <v>31</v>
      </c>
      <c r="J371" s="1">
        <v>30</v>
      </c>
      <c r="L371" s="112"/>
      <c r="N371" s="16">
        <f t="shared" si="666"/>
        <v>59</v>
      </c>
      <c r="O371" s="16">
        <f t="shared" si="667"/>
        <v>59</v>
      </c>
      <c r="P371" s="16">
        <f t="shared" si="668"/>
        <v>59</v>
      </c>
      <c r="Q371" s="16">
        <f t="shared" si="669"/>
        <v>59</v>
      </c>
      <c r="R371" s="120"/>
      <c r="S371" s="159">
        <f>VLOOKUP(B371,Объем!A:D,4,0)</f>
        <v>13.534000000000001</v>
      </c>
      <c r="T371" s="159">
        <f>VLOOKUP(B371,Объем!A:E,5,0)</f>
        <v>14.895</v>
      </c>
      <c r="U371" s="11">
        <f t="shared" si="670"/>
        <v>1.3609999999999989</v>
      </c>
      <c r="V371" s="95">
        <f t="shared" si="757"/>
        <v>0.44054888952922538</v>
      </c>
      <c r="W371" s="95">
        <f t="shared" si="758"/>
        <v>0.39669817046769867</v>
      </c>
      <c r="X371" s="95">
        <f t="shared" si="759"/>
        <v>0.31407467309329873</v>
      </c>
      <c r="Y371" s="95">
        <f t="shared" si="760"/>
        <v>0.20967826690977617</v>
      </c>
      <c r="Z371" s="12">
        <f t="shared" si="674"/>
        <v>0.43190955822834176</v>
      </c>
      <c r="AA371" s="12">
        <f t="shared" si="675"/>
        <v>0.36209437225627483</v>
      </c>
      <c r="AB371" s="12">
        <f t="shared" si="676"/>
        <v>0.15049828374108956</v>
      </c>
      <c r="AD371" s="12">
        <f t="shared" si="680"/>
        <v>0.8724584477575672</v>
      </c>
      <c r="AE371" s="12">
        <f t="shared" si="681"/>
        <v>0.75879254272397345</v>
      </c>
      <c r="AF371" s="12">
        <f t="shared" si="682"/>
        <v>0.46457295683438826</v>
      </c>
      <c r="AG371" s="12">
        <f t="shared" si="683"/>
        <v>0.20967826690977617</v>
      </c>
      <c r="AH371" s="30">
        <f t="shared" si="684"/>
        <v>2372.0574769322288</v>
      </c>
      <c r="AI371" s="30">
        <f t="shared" si="685"/>
        <v>2063.0203410087938</v>
      </c>
      <c r="AJ371" s="30">
        <f t="shared" si="686"/>
        <v>1263.0902465004715</v>
      </c>
      <c r="AK371" s="30">
        <f t="shared" si="687"/>
        <v>570.07746563963769</v>
      </c>
      <c r="AM371" s="30">
        <f t="shared" si="688"/>
        <v>6268.2455300811316</v>
      </c>
      <c r="AN371" s="12">
        <f t="shared" si="689"/>
        <v>0.94450221422570613</v>
      </c>
      <c r="AO371">
        <f t="shared" si="690"/>
        <v>4558.92</v>
      </c>
      <c r="AX371" s="164" t="s">
        <v>500</v>
      </c>
      <c r="AY371" s="108">
        <v>4558.92</v>
      </c>
    </row>
    <row r="372" spans="1:57" x14ac:dyDescent="0.3">
      <c r="A372" s="37" t="s">
        <v>501</v>
      </c>
      <c r="B372" s="37" t="s">
        <v>998</v>
      </c>
      <c r="C372" s="2"/>
      <c r="D372" s="2"/>
      <c r="E372" s="1">
        <f>VLOOKUP(B372,Площадь!A:B,2,0)</f>
        <v>56.8</v>
      </c>
      <c r="F372">
        <f t="shared" si="665"/>
        <v>120</v>
      </c>
      <c r="G372" s="1">
        <v>31</v>
      </c>
      <c r="H372" s="1">
        <v>28</v>
      </c>
      <c r="I372" s="1">
        <v>31</v>
      </c>
      <c r="J372" s="1">
        <v>30</v>
      </c>
      <c r="L372" s="112"/>
      <c r="N372" s="16">
        <f t="shared" si="666"/>
        <v>56.8</v>
      </c>
      <c r="O372" s="16">
        <f t="shared" si="667"/>
        <v>56.8</v>
      </c>
      <c r="P372" s="16">
        <f t="shared" si="668"/>
        <v>56.8</v>
      </c>
      <c r="Q372" s="16">
        <f t="shared" si="669"/>
        <v>56.8</v>
      </c>
      <c r="R372" s="120"/>
      <c r="S372" s="159">
        <f>VLOOKUP(B372,Объем!A:D,4,0)</f>
        <v>23.017053598545044</v>
      </c>
      <c r="T372" s="159" t="str">
        <f>VLOOKUP(B372,Объем!A:E,5,0)</f>
        <v>не работает</v>
      </c>
      <c r="U372" s="11" t="e">
        <f t="shared" si="670"/>
        <v>#VALUE!</v>
      </c>
      <c r="V372" s="95">
        <f t="shared" ref="V372:V374" si="761">$V$631*$E372*G372</f>
        <v>0.57015383174366374</v>
      </c>
      <c r="W372" s="95">
        <f t="shared" ref="W372:W374" si="762">$V$631*$E372*H372</f>
        <v>0.51497765447814792</v>
      </c>
      <c r="X372" s="95">
        <f t="shared" ref="X372:X374" si="763">$V$631*$E372*I372</f>
        <v>0.57015383174366374</v>
      </c>
      <c r="Y372" s="95">
        <f t="shared" ref="Y372:Y374" si="764">$V$631*$E372*J372</f>
        <v>0.55176177265515847</v>
      </c>
      <c r="Z372" s="12">
        <f t="shared" si="674"/>
        <v>0.41580445605711547</v>
      </c>
      <c r="AA372" s="12">
        <f t="shared" si="675"/>
        <v>0.34859254820604085</v>
      </c>
      <c r="AB372" s="12">
        <f t="shared" si="676"/>
        <v>0.14488648333040485</v>
      </c>
      <c r="AD372" s="12">
        <f t="shared" si="680"/>
        <v>0.98595828780077921</v>
      </c>
      <c r="AE372" s="12">
        <f t="shared" si="681"/>
        <v>0.86357020268418871</v>
      </c>
      <c r="AF372" s="12">
        <f t="shared" si="682"/>
        <v>0.71504031507406862</v>
      </c>
      <c r="AG372" s="12">
        <f t="shared" si="683"/>
        <v>0.55176177265515847</v>
      </c>
      <c r="AH372" s="30">
        <f t="shared" si="684"/>
        <v>2680.6431120385146</v>
      </c>
      <c r="AI372" s="30">
        <f t="shared" si="685"/>
        <v>2347.8919384618262</v>
      </c>
      <c r="AJ372" s="30">
        <f t="shared" si="686"/>
        <v>1944.0659094296793</v>
      </c>
      <c r="AK372" s="30">
        <f t="shared" si="687"/>
        <v>1500.1409427302981</v>
      </c>
      <c r="AM372" s="30">
        <f t="shared" si="688"/>
        <v>8472.7419026603184</v>
      </c>
      <c r="AN372" s="12">
        <f t="shared" si="689"/>
        <v>0.90928348759356115</v>
      </c>
      <c r="AO372">
        <f t="shared" si="690"/>
        <v>5911.8</v>
      </c>
      <c r="AQ372" s="75"/>
      <c r="AR372" s="75"/>
      <c r="AS372" s="75"/>
      <c r="AT372" s="75"/>
      <c r="AU372" s="75"/>
      <c r="AV372" s="75"/>
      <c r="AW372" s="75"/>
      <c r="AX372" s="164" t="s">
        <v>501</v>
      </c>
      <c r="AY372" s="108">
        <v>5911.8</v>
      </c>
      <c r="AZ372" s="75"/>
      <c r="BA372" s="75"/>
      <c r="BB372" s="75"/>
      <c r="BC372" s="75"/>
      <c r="BD372" s="75"/>
      <c r="BE372" s="75"/>
    </row>
    <row r="373" spans="1:57" x14ac:dyDescent="0.3">
      <c r="A373" s="37" t="s">
        <v>502</v>
      </c>
      <c r="B373" s="37" t="s">
        <v>999</v>
      </c>
      <c r="C373" s="2"/>
      <c r="D373" s="2"/>
      <c r="E373" s="1">
        <f>VLOOKUP(B373,Площадь!A:B,2,0)</f>
        <v>46.5</v>
      </c>
      <c r="F373">
        <f t="shared" si="665"/>
        <v>120</v>
      </c>
      <c r="G373" s="1">
        <v>31</v>
      </c>
      <c r="H373" s="1">
        <v>28</v>
      </c>
      <c r="I373" s="1">
        <v>31</v>
      </c>
      <c r="J373" s="1">
        <v>30</v>
      </c>
      <c r="L373" s="112"/>
      <c r="N373" s="16">
        <f t="shared" si="666"/>
        <v>46.5</v>
      </c>
      <c r="O373" s="16">
        <f t="shared" si="667"/>
        <v>46.5</v>
      </c>
      <c r="P373" s="16">
        <f t="shared" si="668"/>
        <v>46.5</v>
      </c>
      <c r="Q373" s="16">
        <f t="shared" si="669"/>
        <v>46.5</v>
      </c>
      <c r="R373" s="120"/>
      <c r="S373" s="159">
        <f>VLOOKUP(B373,Объем!A:D,4,0)</f>
        <v>16.420177079562734</v>
      </c>
      <c r="T373" s="159" t="str">
        <f>VLOOKUP(B373,Объем!A:E,5,0)</f>
        <v>не работает</v>
      </c>
      <c r="U373" s="11" t="e">
        <f t="shared" si="670"/>
        <v>#VALUE!</v>
      </c>
      <c r="V373" s="95">
        <f t="shared" si="761"/>
        <v>0.46676326014225994</v>
      </c>
      <c r="W373" s="95">
        <f t="shared" si="762"/>
        <v>0.42159262206397674</v>
      </c>
      <c r="X373" s="95">
        <f t="shared" si="763"/>
        <v>0.46676326014225994</v>
      </c>
      <c r="Y373" s="95">
        <f t="shared" si="764"/>
        <v>0.45170638078283221</v>
      </c>
      <c r="Z373" s="12">
        <f t="shared" si="674"/>
        <v>0.34040329589182872</v>
      </c>
      <c r="AA373" s="12">
        <f t="shared" si="675"/>
        <v>0.28537946287994542</v>
      </c>
      <c r="AB373" s="12">
        <f t="shared" si="676"/>
        <v>0.11861305413492651</v>
      </c>
      <c r="AD373" s="12">
        <f t="shared" si="680"/>
        <v>0.8071665560340886</v>
      </c>
      <c r="AE373" s="12">
        <f t="shared" si="681"/>
        <v>0.70697208494392216</v>
      </c>
      <c r="AF373" s="12">
        <f t="shared" si="682"/>
        <v>0.58537631427718639</v>
      </c>
      <c r="AG373" s="12">
        <f t="shared" si="683"/>
        <v>0.45170638078283221</v>
      </c>
      <c r="AH373" s="30">
        <f t="shared" si="684"/>
        <v>2194.540575876601</v>
      </c>
      <c r="AI373" s="30">
        <f t="shared" si="685"/>
        <v>1922.1298439872346</v>
      </c>
      <c r="AJ373" s="30">
        <f t="shared" si="686"/>
        <v>1591.5328307831001</v>
      </c>
      <c r="AK373" s="30">
        <f t="shared" si="687"/>
        <v>1228.1083421999799</v>
      </c>
      <c r="AM373" s="30">
        <f t="shared" si="688"/>
        <v>6936.3115928469151</v>
      </c>
      <c r="AN373" s="12">
        <f t="shared" si="689"/>
        <v>0.74439581290670065</v>
      </c>
      <c r="AO373">
        <f t="shared" si="690"/>
        <v>4636.12</v>
      </c>
      <c r="AX373" s="164" t="s">
        <v>502</v>
      </c>
      <c r="AY373" s="108">
        <v>4636.12</v>
      </c>
    </row>
    <row r="374" spans="1:57" x14ac:dyDescent="0.3">
      <c r="A374" s="37" t="s">
        <v>503</v>
      </c>
      <c r="B374" s="37" t="s">
        <v>1000</v>
      </c>
      <c r="C374" s="2"/>
      <c r="D374" s="2"/>
      <c r="E374" s="1">
        <f>VLOOKUP(B374,Площадь!A:B,2,0)</f>
        <v>23.4</v>
      </c>
      <c r="F374">
        <f t="shared" si="665"/>
        <v>120</v>
      </c>
      <c r="G374" s="1">
        <v>31</v>
      </c>
      <c r="H374" s="1">
        <v>28</v>
      </c>
      <c r="I374" s="1">
        <v>31</v>
      </c>
      <c r="J374" s="1">
        <v>30</v>
      </c>
      <c r="L374" s="112"/>
      <c r="N374" s="16">
        <f t="shared" si="666"/>
        <v>23.4</v>
      </c>
      <c r="O374" s="16">
        <f t="shared" si="667"/>
        <v>23.4</v>
      </c>
      <c r="P374" s="16">
        <f t="shared" si="668"/>
        <v>23.4</v>
      </c>
      <c r="Q374" s="16">
        <f t="shared" si="669"/>
        <v>23.4</v>
      </c>
      <c r="R374" s="120"/>
      <c r="S374" s="159" t="str">
        <f>VLOOKUP(B374,Объем!A:D,4,0)</f>
        <v>7,866</v>
      </c>
      <c r="T374" s="159" t="str">
        <f>VLOOKUP(B374,Объем!A:E,5,0)</f>
        <v>не работает</v>
      </c>
      <c r="U374" s="11" t="e">
        <f t="shared" si="670"/>
        <v>#VALUE!</v>
      </c>
      <c r="V374" s="95">
        <f t="shared" si="761"/>
        <v>0.23488731800707274</v>
      </c>
      <c r="W374" s="95">
        <f t="shared" si="762"/>
        <v>0.21215628723219473</v>
      </c>
      <c r="X374" s="95">
        <f t="shared" si="763"/>
        <v>0.23488731800707274</v>
      </c>
      <c r="Y374" s="95">
        <f t="shared" si="764"/>
        <v>0.22731030774878005</v>
      </c>
      <c r="Z374" s="12">
        <f t="shared" si="674"/>
        <v>0.1712997230939525</v>
      </c>
      <c r="AA374" s="12">
        <f t="shared" si="675"/>
        <v>0.14361031035248867</v>
      </c>
      <c r="AB374" s="12">
        <f t="shared" si="676"/>
        <v>5.9689149822737209E-2</v>
      </c>
      <c r="AD374" s="12">
        <f t="shared" si="680"/>
        <v>0.40618704110102521</v>
      </c>
      <c r="AE374" s="12">
        <f t="shared" si="681"/>
        <v>0.35576659758468343</v>
      </c>
      <c r="AF374" s="12">
        <f t="shared" si="682"/>
        <v>0.29457646782980995</v>
      </c>
      <c r="AG374" s="12">
        <f t="shared" si="683"/>
        <v>0.22731030774878005</v>
      </c>
      <c r="AH374" s="30">
        <f t="shared" si="684"/>
        <v>1104.3494510862895</v>
      </c>
      <c r="AI374" s="30">
        <f t="shared" si="685"/>
        <v>967.26534084518903</v>
      </c>
      <c r="AJ374" s="30">
        <f t="shared" si="686"/>
        <v>800.90039226504393</v>
      </c>
      <c r="AK374" s="30">
        <f t="shared" si="687"/>
        <v>618.01581091353819</v>
      </c>
      <c r="AM374" s="30">
        <f t="shared" si="688"/>
        <v>3490.5309951100608</v>
      </c>
      <c r="AN374" s="12">
        <f t="shared" si="689"/>
        <v>0.3745991832691784</v>
      </c>
      <c r="AO374">
        <f t="shared" si="690"/>
        <v>3018.96</v>
      </c>
      <c r="AX374" s="164" t="s">
        <v>503</v>
      </c>
      <c r="AY374" s="108">
        <v>3018.96</v>
      </c>
    </row>
    <row r="375" spans="1:57" x14ac:dyDescent="0.3">
      <c r="A375" s="37" t="s">
        <v>504</v>
      </c>
      <c r="B375" s="37" t="s">
        <v>90</v>
      </c>
      <c r="C375" s="2"/>
      <c r="D375" s="2"/>
      <c r="E375" s="1">
        <f>VLOOKUP(B375,Площадь!A:B,2,0)</f>
        <v>50.1</v>
      </c>
      <c r="F375">
        <f t="shared" si="665"/>
        <v>120</v>
      </c>
      <c r="G375" s="1">
        <v>31</v>
      </c>
      <c r="H375" s="1">
        <v>28</v>
      </c>
      <c r="I375" s="1">
        <v>31</v>
      </c>
      <c r="J375" s="1">
        <v>30</v>
      </c>
      <c r="L375" s="112"/>
      <c r="N375" s="16">
        <f t="shared" si="666"/>
        <v>50.1</v>
      </c>
      <c r="O375" s="16">
        <f t="shared" si="667"/>
        <v>50.1</v>
      </c>
      <c r="P375" s="16">
        <f t="shared" si="668"/>
        <v>50.1</v>
      </c>
      <c r="Q375" s="16">
        <f t="shared" si="669"/>
        <v>50.1</v>
      </c>
      <c r="R375" s="120"/>
      <c r="S375" s="159" t="str">
        <f>VLOOKUP(B375,Объем!A:D,4,0)</f>
        <v>16,084</v>
      </c>
      <c r="T375" s="159">
        <f>VLOOKUP(B375,Объем!A:E,5,0)</f>
        <v>18.721</v>
      </c>
      <c r="U375" s="11">
        <f t="shared" si="670"/>
        <v>2.6370000000000005</v>
      </c>
      <c r="V375" s="95">
        <f t="shared" ref="V375:V380" si="765">$U375*V$627/G$1*G375</f>
        <v>0.85358370440012388</v>
      </c>
      <c r="W375" s="95">
        <f t="shared" ref="W375:W380" si="766">$U375*W$627/H$1*H375</f>
        <v>0.76862092250060432</v>
      </c>
      <c r="X375" s="95">
        <f t="shared" ref="X375:X380" si="767">$U375*X$627/I$1*I375</f>
        <v>0.60853410209186598</v>
      </c>
      <c r="Y375" s="95">
        <f t="shared" ref="Y375:Y380" si="768">$U375*Y$627/J$1*J375</f>
        <v>0.40626127100740655</v>
      </c>
      <c r="Z375" s="12">
        <f t="shared" si="674"/>
        <v>0.36675709944474449</v>
      </c>
      <c r="AA375" s="12">
        <f t="shared" si="675"/>
        <v>0.30747335678032833</v>
      </c>
      <c r="AB375" s="12">
        <f t="shared" si="676"/>
        <v>0.12779600026150148</v>
      </c>
      <c r="AD375" s="12">
        <f t="shared" si="680"/>
        <v>1.2203408038448684</v>
      </c>
      <c r="AE375" s="12">
        <f t="shared" si="681"/>
        <v>1.0760942792809327</v>
      </c>
      <c r="AF375" s="12">
        <f t="shared" si="682"/>
        <v>0.73633010235336749</v>
      </c>
      <c r="AG375" s="12">
        <f t="shared" si="683"/>
        <v>0.40626127100740655</v>
      </c>
      <c r="AH375" s="30">
        <f t="shared" si="684"/>
        <v>3317.8869843095054</v>
      </c>
      <c r="AI375" s="30">
        <f t="shared" si="685"/>
        <v>2925.7066483945855</v>
      </c>
      <c r="AJ375" s="30">
        <f t="shared" si="686"/>
        <v>2001.9490088803827</v>
      </c>
      <c r="AK375" s="30">
        <f t="shared" si="687"/>
        <v>1104.5512688403571</v>
      </c>
      <c r="AM375" s="30">
        <f t="shared" si="688"/>
        <v>9350.0939104248318</v>
      </c>
      <c r="AN375" s="12">
        <f t="shared" si="689"/>
        <v>0.80202645648657434</v>
      </c>
      <c r="AO375">
        <f t="shared" si="690"/>
        <v>2887.4</v>
      </c>
      <c r="AX375" s="164" t="s">
        <v>504</v>
      </c>
      <c r="AY375" s="108">
        <v>2887.4</v>
      </c>
    </row>
    <row r="376" spans="1:57" x14ac:dyDescent="0.3">
      <c r="A376" s="37" t="s">
        <v>505</v>
      </c>
      <c r="B376" s="37" t="s">
        <v>1001</v>
      </c>
      <c r="C376" s="2"/>
      <c r="D376" s="2"/>
      <c r="E376" s="1">
        <f>VLOOKUP(B376,Площадь!A:B,2,0)</f>
        <v>34</v>
      </c>
      <c r="F376">
        <f t="shared" si="665"/>
        <v>120</v>
      </c>
      <c r="G376" s="1">
        <v>31</v>
      </c>
      <c r="H376" s="1">
        <v>28</v>
      </c>
      <c r="I376" s="1">
        <v>31</v>
      </c>
      <c r="J376" s="1">
        <v>30</v>
      </c>
      <c r="L376" s="112"/>
      <c r="N376" s="16">
        <f t="shared" si="666"/>
        <v>34</v>
      </c>
      <c r="O376" s="16">
        <f t="shared" si="667"/>
        <v>34</v>
      </c>
      <c r="P376" s="16">
        <f t="shared" si="668"/>
        <v>34</v>
      </c>
      <c r="Q376" s="16">
        <f t="shared" si="669"/>
        <v>34</v>
      </c>
      <c r="R376" s="120"/>
      <c r="S376" s="159">
        <f>VLOOKUP(B376,Объем!A:D,4,0)</f>
        <v>5.1680000000000001</v>
      </c>
      <c r="T376" s="159">
        <f>VLOOKUP(B376,Объем!A:E,5,0)</f>
        <v>5.55</v>
      </c>
      <c r="U376" s="11">
        <f t="shared" si="670"/>
        <v>0.38199999999999967</v>
      </c>
      <c r="V376" s="95">
        <f t="shared" si="765"/>
        <v>0.12365148846448502</v>
      </c>
      <c r="W376" s="95">
        <f t="shared" si="766"/>
        <v>0.1113436452010734</v>
      </c>
      <c r="X376" s="95">
        <f t="shared" si="767"/>
        <v>8.815321463750192E-2</v>
      </c>
      <c r="Y376" s="95">
        <f t="shared" si="768"/>
        <v>5.8851651696939386E-2</v>
      </c>
      <c r="Z376" s="12">
        <f t="shared" si="674"/>
        <v>0.24889703355531562</v>
      </c>
      <c r="AA376" s="12">
        <f t="shared" si="675"/>
        <v>0.20866455350361601</v>
      </c>
      <c r="AB376" s="12">
        <f t="shared" si="676"/>
        <v>8.6727824528763472E-2</v>
      </c>
      <c r="AD376" s="12">
        <f t="shared" si="680"/>
        <v>0.37254852201980065</v>
      </c>
      <c r="AE376" s="12">
        <f t="shared" si="681"/>
        <v>0.32000819870468944</v>
      </c>
      <c r="AF376" s="12">
        <f t="shared" si="682"/>
        <v>0.17488103916626541</v>
      </c>
      <c r="AG376" s="12">
        <f t="shared" si="683"/>
        <v>5.8851651696939386E-2</v>
      </c>
      <c r="AH376" s="30">
        <f t="shared" si="684"/>
        <v>1012.8923726378745</v>
      </c>
      <c r="AI376" s="30">
        <f t="shared" si="685"/>
        <v>870.04469080228375</v>
      </c>
      <c r="AJ376" s="30">
        <f t="shared" si="686"/>
        <v>475.47006690602575</v>
      </c>
      <c r="AK376" s="30">
        <f t="shared" si="687"/>
        <v>160.00704766667275</v>
      </c>
      <c r="AM376" s="30">
        <f t="shared" si="688"/>
        <v>2518.4141780128571</v>
      </c>
      <c r="AN376" s="12">
        <f t="shared" si="689"/>
        <v>0.54428941158769506</v>
      </c>
      <c r="AO376">
        <f t="shared" si="690"/>
        <v>1487.72</v>
      </c>
      <c r="AX376" s="164" t="s">
        <v>505</v>
      </c>
      <c r="AY376" s="108">
        <v>1487.72</v>
      </c>
    </row>
    <row r="377" spans="1:57" x14ac:dyDescent="0.3">
      <c r="A377" s="37" t="s">
        <v>506</v>
      </c>
      <c r="B377" s="37" t="s">
        <v>1002</v>
      </c>
      <c r="C377" s="2"/>
      <c r="D377" s="2"/>
      <c r="E377" s="1">
        <f>VLOOKUP(B377,Площадь!A:B,2,0)</f>
        <v>58.9</v>
      </c>
      <c r="F377">
        <f t="shared" si="665"/>
        <v>120</v>
      </c>
      <c r="G377" s="1">
        <v>31</v>
      </c>
      <c r="H377" s="1">
        <v>28</v>
      </c>
      <c r="I377" s="1">
        <v>31</v>
      </c>
      <c r="J377" s="1">
        <v>30</v>
      </c>
      <c r="L377" s="112"/>
      <c r="N377" s="16">
        <f t="shared" si="666"/>
        <v>58.9</v>
      </c>
      <c r="O377" s="16">
        <f t="shared" si="667"/>
        <v>58.9</v>
      </c>
      <c r="P377" s="16">
        <f t="shared" si="668"/>
        <v>58.9</v>
      </c>
      <c r="Q377" s="16">
        <f t="shared" si="669"/>
        <v>58.9</v>
      </c>
      <c r="R377" s="120"/>
      <c r="S377" s="159">
        <f>VLOOKUP(B377,Объем!A:D,4,0)</f>
        <v>15.439</v>
      </c>
      <c r="T377" s="159">
        <f>VLOOKUP(B377,Объем!A:E,5,0)</f>
        <v>23.808</v>
      </c>
      <c r="U377" s="11">
        <f t="shared" si="670"/>
        <v>8.3689999999999998</v>
      </c>
      <c r="V377" s="95">
        <f t="shared" si="765"/>
        <v>2.7090034213593608</v>
      </c>
      <c r="W377" s="95">
        <f t="shared" si="766"/>
        <v>2.4393585515387017</v>
      </c>
      <c r="X377" s="95">
        <f t="shared" si="767"/>
        <v>1.9312938568095659</v>
      </c>
      <c r="Y377" s="95">
        <f t="shared" si="768"/>
        <v>1.289344170292372</v>
      </c>
      <c r="Z377" s="12">
        <f t="shared" si="674"/>
        <v>0.43117750812964967</v>
      </c>
      <c r="AA377" s="12">
        <f t="shared" si="675"/>
        <v>0.36148065298126419</v>
      </c>
      <c r="AB377" s="12">
        <f t="shared" si="676"/>
        <v>0.15024320190424023</v>
      </c>
      <c r="AD377" s="12">
        <f t="shared" si="680"/>
        <v>3.1401809294890106</v>
      </c>
      <c r="AE377" s="12">
        <f t="shared" si="681"/>
        <v>2.8008392045199662</v>
      </c>
      <c r="AF377" s="12">
        <f t="shared" si="682"/>
        <v>2.0815370587138062</v>
      </c>
      <c r="AG377" s="12">
        <f t="shared" si="683"/>
        <v>1.289344170292372</v>
      </c>
      <c r="AH377" s="30">
        <f t="shared" si="684"/>
        <v>8537.5867147133122</v>
      </c>
      <c r="AI377" s="30">
        <f t="shared" si="685"/>
        <v>7614.9776460329749</v>
      </c>
      <c r="AJ377" s="30">
        <f t="shared" si="686"/>
        <v>5659.3245859722711</v>
      </c>
      <c r="AK377" s="30">
        <f t="shared" si="687"/>
        <v>3505.4947170743071</v>
      </c>
      <c r="AM377" s="30">
        <f t="shared" si="688"/>
        <v>25317.383663792865</v>
      </c>
      <c r="AN377" s="12">
        <f t="shared" si="689"/>
        <v>0.94290136301515404</v>
      </c>
      <c r="AO377">
        <f t="shared" si="690"/>
        <v>2346.88</v>
      </c>
      <c r="AX377" s="164" t="s">
        <v>506</v>
      </c>
      <c r="AY377" s="108">
        <v>2346.88</v>
      </c>
    </row>
    <row r="378" spans="1:57" s="75" customFormat="1" x14ac:dyDescent="0.3">
      <c r="A378" s="37" t="s">
        <v>507</v>
      </c>
      <c r="B378" s="37" t="s">
        <v>91</v>
      </c>
      <c r="C378" s="2"/>
      <c r="D378" s="2"/>
      <c r="E378" s="1">
        <f>VLOOKUP(B378,Площадь!A:B,2,0)</f>
        <v>38.5</v>
      </c>
      <c r="F378">
        <f t="shared" si="665"/>
        <v>120</v>
      </c>
      <c r="G378" s="1">
        <v>31</v>
      </c>
      <c r="H378" s="1">
        <v>28</v>
      </c>
      <c r="I378" s="1">
        <v>31</v>
      </c>
      <c r="J378" s="1">
        <v>30</v>
      </c>
      <c r="K378" s="4"/>
      <c r="L378" s="112"/>
      <c r="M378" s="4"/>
      <c r="N378" s="16">
        <f t="shared" si="666"/>
        <v>38.5</v>
      </c>
      <c r="O378" s="16">
        <f t="shared" si="667"/>
        <v>38.5</v>
      </c>
      <c r="P378" s="16">
        <f t="shared" si="668"/>
        <v>38.5</v>
      </c>
      <c r="Q378" s="16">
        <f t="shared" si="669"/>
        <v>38.5</v>
      </c>
      <c r="R378" s="124"/>
      <c r="S378" s="159" t="str">
        <f>VLOOKUP(B378,Объем!A:D,4,0)</f>
        <v>14,932</v>
      </c>
      <c r="T378" s="159">
        <f>VLOOKUP(B378,Объем!A:E,5,0)</f>
        <v>16.727</v>
      </c>
      <c r="U378" s="11">
        <f t="shared" si="670"/>
        <v>1.7949999999999999</v>
      </c>
      <c r="V378" s="95">
        <f t="shared" si="765"/>
        <v>0.5810325177846879</v>
      </c>
      <c r="W378" s="95">
        <f t="shared" si="766"/>
        <v>0.52319854224064632</v>
      </c>
      <c r="X378" s="95">
        <f t="shared" si="767"/>
        <v>0.41422780176522533</v>
      </c>
      <c r="Y378" s="95">
        <f t="shared" si="768"/>
        <v>0.27654113820944054</v>
      </c>
      <c r="Z378" s="12">
        <f t="shared" si="674"/>
        <v>0.2818392879964603</v>
      </c>
      <c r="AA378" s="12">
        <f t="shared" si="675"/>
        <v>0.23628192087909461</v>
      </c>
      <c r="AB378" s="12">
        <f t="shared" si="676"/>
        <v>9.8206507186982164E-2</v>
      </c>
      <c r="AC378" s="12"/>
      <c r="AD378" s="12">
        <f t="shared" si="680"/>
        <v>0.86287180578114819</v>
      </c>
      <c r="AE378" s="12">
        <f t="shared" si="681"/>
        <v>0.75948046311974093</v>
      </c>
      <c r="AF378" s="12">
        <f t="shared" si="682"/>
        <v>0.51243430895220754</v>
      </c>
      <c r="AG378" s="12">
        <f t="shared" si="683"/>
        <v>0.27654113820944054</v>
      </c>
      <c r="AH378" s="30">
        <f t="shared" si="684"/>
        <v>2345.9931229939016</v>
      </c>
      <c r="AI378" s="30">
        <f t="shared" si="685"/>
        <v>2064.8906727392141</v>
      </c>
      <c r="AJ378" s="30">
        <f t="shared" si="686"/>
        <v>1393.216647865441</v>
      </c>
      <c r="AK378" s="30">
        <f t="shared" si="687"/>
        <v>751.86557738659121</v>
      </c>
      <c r="AL378"/>
      <c r="AM378" s="30">
        <f t="shared" si="688"/>
        <v>6555.9660209851481</v>
      </c>
      <c r="AN378" s="12">
        <f t="shared" si="689"/>
        <v>0.61632771606253711</v>
      </c>
      <c r="AO378">
        <f t="shared" si="690"/>
        <v>4011.88</v>
      </c>
      <c r="AP378"/>
      <c r="AQ378"/>
      <c r="AR378"/>
      <c r="AS378"/>
      <c r="AT378"/>
      <c r="AU378"/>
      <c r="AV378"/>
      <c r="AW378"/>
      <c r="AX378" s="164" t="s">
        <v>507</v>
      </c>
      <c r="AY378" s="108">
        <v>4011.88</v>
      </c>
      <c r="AZ378"/>
      <c r="BA378"/>
      <c r="BB378"/>
      <c r="BC378"/>
      <c r="BD378"/>
      <c r="BE378"/>
    </row>
    <row r="379" spans="1:57" x14ac:dyDescent="0.3">
      <c r="A379" s="37" t="s">
        <v>508</v>
      </c>
      <c r="B379" s="37" t="s">
        <v>92</v>
      </c>
      <c r="C379" s="2"/>
      <c r="D379" s="2"/>
      <c r="E379" s="1">
        <f>VLOOKUP(B379,Площадь!A:B,2,0)</f>
        <v>33.4</v>
      </c>
      <c r="F379">
        <f t="shared" si="665"/>
        <v>120</v>
      </c>
      <c r="G379" s="1">
        <v>31</v>
      </c>
      <c r="H379" s="1">
        <v>28</v>
      </c>
      <c r="I379" s="1">
        <v>31</v>
      </c>
      <c r="J379" s="1">
        <v>30</v>
      </c>
      <c r="L379" s="112"/>
      <c r="N379" s="16">
        <f t="shared" si="666"/>
        <v>33.4</v>
      </c>
      <c r="O379" s="16">
        <f t="shared" si="667"/>
        <v>33.4</v>
      </c>
      <c r="P379" s="16">
        <f t="shared" si="668"/>
        <v>33.4</v>
      </c>
      <c r="Q379" s="16">
        <f t="shared" si="669"/>
        <v>33.4</v>
      </c>
      <c r="R379" s="120"/>
      <c r="S379" s="159">
        <f>VLOOKUP(B379,Объем!A:D,4,0)</f>
        <v>10.754844545623314</v>
      </c>
      <c r="T379" s="159">
        <f>VLOOKUP(B379,Объем!A:E,5,0)</f>
        <v>11</v>
      </c>
      <c r="U379" s="11">
        <f t="shared" si="670"/>
        <v>0.24515545437668607</v>
      </c>
      <c r="V379" s="95">
        <f t="shared" si="765"/>
        <v>7.9355593819016759E-2</v>
      </c>
      <c r="W379" s="95">
        <f t="shared" si="766"/>
        <v>7.1456811338287157E-2</v>
      </c>
      <c r="X379" s="95">
        <f t="shared" si="767"/>
        <v>5.6573930338278365E-2</v>
      </c>
      <c r="Y379" s="95">
        <f t="shared" si="768"/>
        <v>3.7769118881103805E-2</v>
      </c>
      <c r="Z379" s="12">
        <f t="shared" si="674"/>
        <v>0.24450473296316297</v>
      </c>
      <c r="AA379" s="12">
        <f t="shared" si="675"/>
        <v>0.20498223785355218</v>
      </c>
      <c r="AB379" s="12">
        <f t="shared" si="676"/>
        <v>8.5197333507667644E-2</v>
      </c>
      <c r="AD379" s="12">
        <f t="shared" si="680"/>
        <v>0.32386032678217974</v>
      </c>
      <c r="AE379" s="12">
        <f t="shared" si="681"/>
        <v>0.27643904919183937</v>
      </c>
      <c r="AF379" s="12">
        <f t="shared" si="682"/>
        <v>0.14177126384594602</v>
      </c>
      <c r="AG379" s="12">
        <f t="shared" si="683"/>
        <v>3.7769118881103805E-2</v>
      </c>
      <c r="AH379" s="30">
        <f t="shared" si="684"/>
        <v>880.51793366192601</v>
      </c>
      <c r="AI379" s="30">
        <f t="shared" si="685"/>
        <v>751.58801572375671</v>
      </c>
      <c r="AJ379" s="30">
        <f t="shared" si="686"/>
        <v>385.45054756963498</v>
      </c>
      <c r="AK379" s="30">
        <f t="shared" si="687"/>
        <v>102.68743579632266</v>
      </c>
      <c r="AM379" s="30">
        <f t="shared" si="688"/>
        <v>2120.2439327516404</v>
      </c>
      <c r="AN379" s="12">
        <f t="shared" si="689"/>
        <v>0.53468430432438285</v>
      </c>
      <c r="AO379">
        <f t="shared" si="690"/>
        <v>3475.72</v>
      </c>
      <c r="AX379" s="164" t="s">
        <v>508</v>
      </c>
      <c r="AY379" s="108">
        <v>3475.72</v>
      </c>
    </row>
    <row r="380" spans="1:57" x14ac:dyDescent="0.3">
      <c r="A380" s="37" t="s">
        <v>509</v>
      </c>
      <c r="B380" s="37" t="s">
        <v>93</v>
      </c>
      <c r="C380" s="2"/>
      <c r="D380" s="2"/>
      <c r="E380" s="1">
        <f>VLOOKUP(B380,Площадь!A:B,2,0)</f>
        <v>32.799999999999997</v>
      </c>
      <c r="F380">
        <f t="shared" si="665"/>
        <v>120</v>
      </c>
      <c r="G380" s="1">
        <v>31</v>
      </c>
      <c r="H380" s="1">
        <v>28</v>
      </c>
      <c r="I380" s="1">
        <v>31</v>
      </c>
      <c r="J380" s="1">
        <v>30</v>
      </c>
      <c r="L380" s="112"/>
      <c r="N380" s="16">
        <f t="shared" si="666"/>
        <v>32.799999999999997</v>
      </c>
      <c r="O380" s="16">
        <f t="shared" si="667"/>
        <v>32.799999999999997</v>
      </c>
      <c r="P380" s="16">
        <f t="shared" si="668"/>
        <v>32.799999999999997</v>
      </c>
      <c r="Q380" s="16">
        <f t="shared" si="669"/>
        <v>32.799999999999997</v>
      </c>
      <c r="R380" s="120"/>
      <c r="S380" s="159" t="str">
        <f>VLOOKUP(B380,Объем!A:D,4,0)</f>
        <v>10,791</v>
      </c>
      <c r="T380" s="159">
        <f>VLOOKUP(B380,Объем!A:E,5,0)</f>
        <v>12.603999999999999</v>
      </c>
      <c r="U380" s="11">
        <f t="shared" si="670"/>
        <v>1.8129999999999988</v>
      </c>
      <c r="V380" s="95">
        <f t="shared" si="765"/>
        <v>0.58685902771233345</v>
      </c>
      <c r="W380" s="95">
        <f t="shared" si="766"/>
        <v>0.52844510143860235</v>
      </c>
      <c r="X380" s="95">
        <f t="shared" si="767"/>
        <v>0.41838161816175656</v>
      </c>
      <c r="Y380" s="95">
        <f t="shared" si="768"/>
        <v>0.27931425268730659</v>
      </c>
      <c r="Z380" s="12">
        <f t="shared" si="674"/>
        <v>0.24011243237101032</v>
      </c>
      <c r="AA380" s="12">
        <f t="shared" si="675"/>
        <v>0.20129992220348839</v>
      </c>
      <c r="AB380" s="12">
        <f t="shared" si="676"/>
        <v>8.3666842486571816E-2</v>
      </c>
      <c r="AD380" s="12">
        <f t="shared" si="680"/>
        <v>0.82697146008334377</v>
      </c>
      <c r="AE380" s="12">
        <f t="shared" si="681"/>
        <v>0.72974502364209071</v>
      </c>
      <c r="AF380" s="12">
        <f t="shared" si="682"/>
        <v>0.50204846064832842</v>
      </c>
      <c r="AG380" s="12">
        <f t="shared" si="683"/>
        <v>0.27931425268730659</v>
      </c>
      <c r="AH380" s="30">
        <f t="shared" si="684"/>
        <v>2248.3865451037968</v>
      </c>
      <c r="AI380" s="30">
        <f t="shared" si="685"/>
        <v>1984.0453651785892</v>
      </c>
      <c r="AJ380" s="30">
        <f t="shared" si="686"/>
        <v>1364.9793957798884</v>
      </c>
      <c r="AK380" s="30">
        <f t="shared" si="687"/>
        <v>759.40517649130288</v>
      </c>
      <c r="AM380" s="30">
        <f t="shared" si="688"/>
        <v>6356.8164825535778</v>
      </c>
      <c r="AN380" s="12">
        <f t="shared" si="689"/>
        <v>0.52507919706107054</v>
      </c>
      <c r="AO380">
        <f t="shared" si="690"/>
        <v>2578.52</v>
      </c>
      <c r="AX380" s="164" t="s">
        <v>509</v>
      </c>
      <c r="AY380" s="108">
        <v>2578.52</v>
      </c>
    </row>
    <row r="381" spans="1:57" x14ac:dyDescent="0.3">
      <c r="A381" s="37" t="s">
        <v>510</v>
      </c>
      <c r="B381" s="37" t="s">
        <v>94</v>
      </c>
      <c r="C381" s="2"/>
      <c r="D381" s="2"/>
      <c r="E381" s="1">
        <f>VLOOKUP(B381,Площадь!A:B,2,0)</f>
        <v>32.700000000000003</v>
      </c>
      <c r="F381">
        <f t="shared" si="665"/>
        <v>120</v>
      </c>
      <c r="G381" s="1">
        <v>31</v>
      </c>
      <c r="H381" s="1">
        <v>28</v>
      </c>
      <c r="I381" s="1">
        <v>31</v>
      </c>
      <c r="J381" s="1">
        <v>30</v>
      </c>
      <c r="L381" s="112"/>
      <c r="N381" s="16">
        <f t="shared" si="666"/>
        <v>32.700000000000003</v>
      </c>
      <c r="O381" s="16">
        <f t="shared" si="667"/>
        <v>32.700000000000003</v>
      </c>
      <c r="P381" s="16">
        <f t="shared" si="668"/>
        <v>32.700000000000003</v>
      </c>
      <c r="Q381" s="16">
        <f t="shared" si="669"/>
        <v>32.700000000000003</v>
      </c>
      <c r="R381" s="120"/>
      <c r="S381" s="159" t="str">
        <f>VLOOKUP(B381,Объем!A:D,4,0)</f>
        <v>нет</v>
      </c>
      <c r="T381" s="159" t="str">
        <f>VLOOKUP(B381,Объем!A:E,5,0)</f>
        <v>не работает</v>
      </c>
      <c r="U381" s="11" t="e">
        <f t="shared" si="670"/>
        <v>#VALUE!</v>
      </c>
      <c r="V381" s="95">
        <f>$V$631*$E381*G381</f>
        <v>0.3282399700355248</v>
      </c>
      <c r="W381" s="95">
        <f t="shared" ref="W381" si="769">$V$631*$E381*H381</f>
        <v>0.29647481164499012</v>
      </c>
      <c r="X381" s="95">
        <f t="shared" ref="X381" si="770">$V$631*$E381*I381</f>
        <v>0.3282399700355248</v>
      </c>
      <c r="Y381" s="95">
        <f t="shared" ref="Y381" si="771">$V$631*$E381*J381</f>
        <v>0.31765158390534659</v>
      </c>
      <c r="Z381" s="12">
        <f t="shared" si="674"/>
        <v>0.23938038227231825</v>
      </c>
      <c r="AA381" s="12">
        <f t="shared" si="675"/>
        <v>0.20068620292847777</v>
      </c>
      <c r="AB381" s="12">
        <f t="shared" si="676"/>
        <v>8.3411760649722513E-2</v>
      </c>
      <c r="AD381" s="12">
        <f t="shared" si="680"/>
        <v>0.56762035230784302</v>
      </c>
      <c r="AE381" s="12">
        <f t="shared" si="681"/>
        <v>0.4971610145734679</v>
      </c>
      <c r="AF381" s="12">
        <f t="shared" si="682"/>
        <v>0.4116517306852473</v>
      </c>
      <c r="AG381" s="12">
        <f t="shared" si="683"/>
        <v>0.31765158390534659</v>
      </c>
      <c r="AH381" s="30">
        <f t="shared" si="684"/>
        <v>1543.2575662616098</v>
      </c>
      <c r="AI381" s="30">
        <f t="shared" si="685"/>
        <v>1351.691309642636</v>
      </c>
      <c r="AJ381" s="30">
        <f t="shared" si="686"/>
        <v>1119.206958421664</v>
      </c>
      <c r="AK381" s="30">
        <f t="shared" si="687"/>
        <v>863.63747935353445</v>
      </c>
      <c r="AM381" s="30">
        <f t="shared" si="688"/>
        <v>4877.7933136794445</v>
      </c>
      <c r="AN381" s="12">
        <f t="shared" si="689"/>
        <v>0.52347834585051856</v>
      </c>
      <c r="AO381">
        <f t="shared" si="690"/>
        <v>3402.88</v>
      </c>
      <c r="AX381" s="164" t="s">
        <v>510</v>
      </c>
      <c r="AY381" s="108">
        <v>3402.88</v>
      </c>
    </row>
    <row r="382" spans="1:57" x14ac:dyDescent="0.3">
      <c r="A382" s="37" t="s">
        <v>511</v>
      </c>
      <c r="B382" s="37" t="s">
        <v>95</v>
      </c>
      <c r="C382" s="2"/>
      <c r="D382" s="2"/>
      <c r="E382" s="1">
        <f>VLOOKUP(B382,Площадь!A:B,2,0)</f>
        <v>70.599999999999994</v>
      </c>
      <c r="F382">
        <f t="shared" si="665"/>
        <v>120</v>
      </c>
      <c r="G382" s="1">
        <v>31</v>
      </c>
      <c r="H382" s="1">
        <v>28</v>
      </c>
      <c r="I382" s="1">
        <v>31</v>
      </c>
      <c r="J382" s="1">
        <v>30</v>
      </c>
      <c r="L382" s="112"/>
      <c r="N382" s="16">
        <f t="shared" si="666"/>
        <v>70.599999999999994</v>
      </c>
      <c r="O382" s="16">
        <f t="shared" si="667"/>
        <v>70.599999999999994</v>
      </c>
      <c r="P382" s="16">
        <f t="shared" si="668"/>
        <v>70.599999999999994</v>
      </c>
      <c r="Q382" s="16">
        <f t="shared" si="669"/>
        <v>70.599999999999994</v>
      </c>
      <c r="R382" s="120"/>
      <c r="S382" s="159" t="str">
        <f>VLOOKUP(B382,Объем!A:D,4,0)</f>
        <v>21,348</v>
      </c>
      <c r="T382" s="159">
        <f>VLOOKUP(B382,Объем!A:E,5,0)</f>
        <v>24.85</v>
      </c>
      <c r="U382" s="11">
        <f t="shared" si="670"/>
        <v>3.5020000000000024</v>
      </c>
      <c r="V382" s="95">
        <f>$U382*V$627/G$1*G382</f>
        <v>1.1335798759231077</v>
      </c>
      <c r="W382" s="95">
        <f t="shared" ref="W382" si="772">$U382*W$627/H$1*H382</f>
        <v>1.0207472395135069</v>
      </c>
      <c r="X382" s="95">
        <f t="shared" ref="X382" si="773">$U382*X$627/I$1*I382</f>
        <v>0.80814805670296386</v>
      </c>
      <c r="Y382" s="95">
        <f t="shared" ref="Y382" si="774">$U382*Y$627/J$1*J382</f>
        <v>0.53952482786042422</v>
      </c>
      <c r="Z382" s="12">
        <f t="shared" si="674"/>
        <v>0.5168273696766259</v>
      </c>
      <c r="AA382" s="12">
        <f t="shared" si="675"/>
        <v>0.4332858081575085</v>
      </c>
      <c r="AB382" s="12">
        <f t="shared" si="676"/>
        <v>0.18008777681560884</v>
      </c>
      <c r="AD382" s="12">
        <f t="shared" si="680"/>
        <v>1.6504072455997336</v>
      </c>
      <c r="AE382" s="12">
        <f t="shared" si="681"/>
        <v>1.4540330476710155</v>
      </c>
      <c r="AF382" s="12">
        <f t="shared" si="682"/>
        <v>0.98823583351857269</v>
      </c>
      <c r="AG382" s="12">
        <f t="shared" si="683"/>
        <v>0.53952482786042422</v>
      </c>
      <c r="AH382" s="30">
        <f t="shared" si="684"/>
        <v>4487.1602274814677</v>
      </c>
      <c r="AI382" s="30">
        <f t="shared" si="685"/>
        <v>3953.2541306689104</v>
      </c>
      <c r="AJ382" s="30">
        <f t="shared" si="686"/>
        <v>2686.8353488869661</v>
      </c>
      <c r="AK382" s="30">
        <f t="shared" si="687"/>
        <v>1466.8708924834787</v>
      </c>
      <c r="AM382" s="30">
        <f t="shared" si="688"/>
        <v>12594.120599520822</v>
      </c>
      <c r="AN382" s="12">
        <f t="shared" si="689"/>
        <v>1.1302009546497431</v>
      </c>
      <c r="AO382">
        <f t="shared" si="690"/>
        <v>6334.84</v>
      </c>
      <c r="AX382" s="164" t="s">
        <v>511</v>
      </c>
      <c r="AY382" s="108">
        <v>6334.84</v>
      </c>
    </row>
    <row r="383" spans="1:57" x14ac:dyDescent="0.3">
      <c r="A383" s="37" t="s">
        <v>512</v>
      </c>
      <c r="B383" s="37" t="s">
        <v>96</v>
      </c>
      <c r="C383" s="2"/>
      <c r="D383" s="2"/>
      <c r="E383" s="1">
        <f>VLOOKUP(B383,Площадь!A:B,2,0)</f>
        <v>50.1</v>
      </c>
      <c r="F383">
        <f t="shared" si="665"/>
        <v>120</v>
      </c>
      <c r="G383" s="1">
        <v>31</v>
      </c>
      <c r="H383" s="1">
        <v>28</v>
      </c>
      <c r="I383" s="1">
        <v>31</v>
      </c>
      <c r="J383" s="1">
        <v>30</v>
      </c>
      <c r="L383" s="112"/>
      <c r="N383" s="16">
        <f t="shared" si="666"/>
        <v>50.1</v>
      </c>
      <c r="O383" s="16">
        <f t="shared" si="667"/>
        <v>50.1</v>
      </c>
      <c r="P383" s="16">
        <f t="shared" si="668"/>
        <v>50.1</v>
      </c>
      <c r="Q383" s="16">
        <f t="shared" si="669"/>
        <v>50.1</v>
      </c>
      <c r="R383" s="120"/>
      <c r="S383" s="159">
        <f>VLOOKUP(B383,Объем!A:D,4,0)</f>
        <v>19.354003692174039</v>
      </c>
      <c r="T383" s="159" t="str">
        <f>VLOOKUP(B383,Объем!A:E,5,0)</f>
        <v>нет</v>
      </c>
      <c r="U383" s="11" t="e">
        <f t="shared" si="670"/>
        <v>#VALUE!</v>
      </c>
      <c r="V383" s="95">
        <f>$V$631*$E383*G383</f>
        <v>0.50289977060488655</v>
      </c>
      <c r="W383" s="95">
        <f t="shared" ref="W383" si="775">$V$631*$E383*H383</f>
        <v>0.45423205086892982</v>
      </c>
      <c r="X383" s="95">
        <f t="shared" ref="X383" si="776">$V$631*$E383*I383</f>
        <v>0.50289977060488655</v>
      </c>
      <c r="Y383" s="95">
        <f t="shared" ref="Y383" si="777">$V$631*$E383*J383</f>
        <v>0.48667719735956766</v>
      </c>
      <c r="Z383" s="12">
        <f t="shared" si="674"/>
        <v>0.36675709944474449</v>
      </c>
      <c r="AA383" s="12">
        <f t="shared" si="675"/>
        <v>0.30747335678032833</v>
      </c>
      <c r="AB383" s="12">
        <f t="shared" si="676"/>
        <v>0.12779600026150148</v>
      </c>
      <c r="AD383" s="12">
        <f t="shared" si="680"/>
        <v>0.86965687004963099</v>
      </c>
      <c r="AE383" s="12">
        <f t="shared" si="681"/>
        <v>0.7617054076492582</v>
      </c>
      <c r="AF383" s="12">
        <f t="shared" si="682"/>
        <v>0.63069577086638806</v>
      </c>
      <c r="AG383" s="12">
        <f t="shared" si="683"/>
        <v>0.48667719735956766</v>
      </c>
      <c r="AH383" s="30">
        <f t="shared" si="684"/>
        <v>2364.4404914283377</v>
      </c>
      <c r="AI383" s="30">
        <f t="shared" si="685"/>
        <v>2070.9398964249563</v>
      </c>
      <c r="AJ383" s="30">
        <f t="shared" si="686"/>
        <v>1714.7482757469534</v>
      </c>
      <c r="AK383" s="30">
        <f t="shared" si="687"/>
        <v>1323.1876977251397</v>
      </c>
      <c r="AM383" s="30">
        <f t="shared" si="688"/>
        <v>7473.3163613253873</v>
      </c>
      <c r="AN383" s="12">
        <f t="shared" si="689"/>
        <v>0.80202645648657434</v>
      </c>
      <c r="AO383">
        <f t="shared" si="690"/>
        <v>6312</v>
      </c>
      <c r="AQ383" s="75"/>
      <c r="AR383" s="75"/>
      <c r="AS383" s="75"/>
      <c r="AT383" s="75"/>
      <c r="AU383" s="75"/>
      <c r="AV383" s="75"/>
      <c r="AW383" s="75"/>
      <c r="AX383" s="164" t="s">
        <v>512</v>
      </c>
      <c r="AY383" s="108">
        <v>6312</v>
      </c>
      <c r="AZ383" s="75"/>
      <c r="BA383" s="75"/>
      <c r="BB383" s="75"/>
      <c r="BC383" s="75"/>
      <c r="BD383" s="75"/>
      <c r="BE383" s="75"/>
    </row>
    <row r="384" spans="1:57" x14ac:dyDescent="0.3">
      <c r="A384" s="37" t="s">
        <v>513</v>
      </c>
      <c r="B384" s="37" t="s">
        <v>20</v>
      </c>
      <c r="C384" s="2"/>
      <c r="D384" s="2"/>
      <c r="E384" s="1">
        <f>VLOOKUP(B384,Площадь!A:B,2,0)</f>
        <v>33.6</v>
      </c>
      <c r="F384">
        <f t="shared" si="665"/>
        <v>120</v>
      </c>
      <c r="G384" s="1">
        <v>31</v>
      </c>
      <c r="H384" s="1">
        <v>28</v>
      </c>
      <c r="I384" s="1">
        <v>31</v>
      </c>
      <c r="J384" s="1">
        <v>30</v>
      </c>
      <c r="L384" s="112"/>
      <c r="N384" s="16">
        <f t="shared" si="666"/>
        <v>33.6</v>
      </c>
      <c r="O384" s="16">
        <f t="shared" si="667"/>
        <v>33.6</v>
      </c>
      <c r="P384" s="16">
        <f t="shared" si="668"/>
        <v>33.6</v>
      </c>
      <c r="Q384" s="16">
        <f t="shared" si="669"/>
        <v>33.6</v>
      </c>
      <c r="R384" s="120"/>
      <c r="S384" s="159" t="str">
        <f>VLOOKUP(B384,Объем!A:D,4,0)</f>
        <v>12,605</v>
      </c>
      <c r="T384" s="159">
        <f>VLOOKUP(B384,Объем!A:E,5,0)</f>
        <v>13.577999999999999</v>
      </c>
      <c r="U384" s="11">
        <f t="shared" si="670"/>
        <v>0.97299999999999898</v>
      </c>
      <c r="V384" s="95">
        <f t="shared" ref="V384:V386" si="778">$U384*V$627/G$1*G384</f>
        <v>0.31495523108885837</v>
      </c>
      <c r="W384" s="95">
        <f t="shared" ref="W384:W386" si="779">$U384*W$627/H$1*H384</f>
        <v>0.28360567220063976</v>
      </c>
      <c r="X384" s="95">
        <f t="shared" ref="X384:X386" si="780">$U384*X$627/I$1*I384</f>
        <v>0.22453685299028625</v>
      </c>
      <c r="Y384" s="95">
        <f t="shared" ref="Y384:Y386" si="781">$U384*Y$627/J$1*J384</f>
        <v>0.14990224372021468</v>
      </c>
      <c r="Z384" s="12">
        <f t="shared" si="674"/>
        <v>0.24596883316054718</v>
      </c>
      <c r="AA384" s="12">
        <f t="shared" si="675"/>
        <v>0.20620967640357349</v>
      </c>
      <c r="AB384" s="12">
        <f t="shared" si="676"/>
        <v>8.5707497181366249E-2</v>
      </c>
      <c r="AD384" s="12">
        <f t="shared" si="680"/>
        <v>0.56092406424940555</v>
      </c>
      <c r="AE384" s="12">
        <f t="shared" si="681"/>
        <v>0.48981534860421327</v>
      </c>
      <c r="AF384" s="12">
        <f t="shared" si="682"/>
        <v>0.31024435017165253</v>
      </c>
      <c r="AG384" s="12">
        <f t="shared" si="683"/>
        <v>0.14990224372021468</v>
      </c>
      <c r="AH384" s="30">
        <f t="shared" si="684"/>
        <v>1525.0515643625688</v>
      </c>
      <c r="AI384" s="30">
        <f t="shared" si="685"/>
        <v>1331.7197660921072</v>
      </c>
      <c r="AJ384" s="30">
        <f t="shared" si="686"/>
        <v>843.49854413369235</v>
      </c>
      <c r="AK384" s="30">
        <f t="shared" si="687"/>
        <v>407.55721827139411</v>
      </c>
      <c r="AM384" s="30">
        <f t="shared" si="688"/>
        <v>4107.8270928597622</v>
      </c>
      <c r="AN384" s="12">
        <f t="shared" si="689"/>
        <v>0.53788600674548692</v>
      </c>
      <c r="AO384">
        <f t="shared" si="690"/>
        <v>3184.28</v>
      </c>
      <c r="AX384" s="164" t="s">
        <v>513</v>
      </c>
      <c r="AY384" s="108">
        <v>3184.28</v>
      </c>
    </row>
    <row r="385" spans="1:57" x14ac:dyDescent="0.3">
      <c r="A385" s="37" t="s">
        <v>514</v>
      </c>
      <c r="B385" s="37" t="s">
        <v>97</v>
      </c>
      <c r="C385" s="2"/>
      <c r="D385" s="2"/>
      <c r="E385" s="1">
        <f>VLOOKUP(B385,Площадь!A:B,2,0)</f>
        <v>38.5</v>
      </c>
      <c r="F385">
        <f t="shared" si="665"/>
        <v>120</v>
      </c>
      <c r="G385" s="1">
        <v>31</v>
      </c>
      <c r="H385" s="1">
        <v>28</v>
      </c>
      <c r="I385" s="1">
        <v>31</v>
      </c>
      <c r="J385" s="1">
        <v>30</v>
      </c>
      <c r="L385" s="112"/>
      <c r="N385" s="16">
        <f t="shared" si="666"/>
        <v>38.5</v>
      </c>
      <c r="O385" s="16">
        <f t="shared" si="667"/>
        <v>38.5</v>
      </c>
      <c r="P385" s="16">
        <f t="shared" si="668"/>
        <v>38.5</v>
      </c>
      <c r="Q385" s="16">
        <f t="shared" si="669"/>
        <v>38.5</v>
      </c>
      <c r="R385" s="120"/>
      <c r="S385" s="159">
        <f>VLOOKUP(B385,Объем!A:D,4,0)</f>
        <v>18.463999999999999</v>
      </c>
      <c r="T385" s="159">
        <f>VLOOKUP(B385,Объем!A:E,5,0)</f>
        <v>20.875</v>
      </c>
      <c r="U385" s="11">
        <f t="shared" si="670"/>
        <v>2.4110000000000014</v>
      </c>
      <c r="V385" s="95">
        <f t="shared" si="778"/>
        <v>0.7804286353085701</v>
      </c>
      <c r="W385" s="95">
        <f t="shared" si="779"/>
        <v>0.70274745701515273</v>
      </c>
      <c r="X385" s="95">
        <f t="shared" si="780"/>
        <v>0.55638062955763723</v>
      </c>
      <c r="Y385" s="95">
        <f t="shared" si="781"/>
        <v>0.37144327811864153</v>
      </c>
      <c r="Z385" s="12">
        <f t="shared" si="674"/>
        <v>0.2818392879964603</v>
      </c>
      <c r="AA385" s="12">
        <f t="shared" si="675"/>
        <v>0.23628192087909461</v>
      </c>
      <c r="AB385" s="12">
        <f t="shared" si="676"/>
        <v>9.8206507186982164E-2</v>
      </c>
      <c r="AD385" s="12">
        <f t="shared" si="680"/>
        <v>1.0622679233050305</v>
      </c>
      <c r="AE385" s="12">
        <f t="shared" si="681"/>
        <v>0.93902937789424734</v>
      </c>
      <c r="AF385" s="12">
        <f t="shared" si="682"/>
        <v>0.65458713674461944</v>
      </c>
      <c r="AG385" s="12">
        <f t="shared" si="683"/>
        <v>0.37144327811864153</v>
      </c>
      <c r="AH385" s="30">
        <f t="shared" si="684"/>
        <v>2888.1152752401831</v>
      </c>
      <c r="AI385" s="30">
        <f t="shared" si="685"/>
        <v>2553.0518532064375</v>
      </c>
      <c r="AJ385" s="30">
        <f t="shared" si="686"/>
        <v>1779.7045991240063</v>
      </c>
      <c r="AK385" s="30">
        <f t="shared" si="687"/>
        <v>1009.887413414525</v>
      </c>
      <c r="AM385" s="30">
        <f t="shared" si="688"/>
        <v>8230.759140985152</v>
      </c>
      <c r="AN385" s="12">
        <f t="shared" si="689"/>
        <v>0.61632771606253711</v>
      </c>
      <c r="AO385">
        <f t="shared" si="690"/>
        <v>4148.92</v>
      </c>
      <c r="AX385" s="164" t="s">
        <v>514</v>
      </c>
      <c r="AY385" s="108">
        <v>4148.92</v>
      </c>
    </row>
    <row r="386" spans="1:57" x14ac:dyDescent="0.3">
      <c r="A386" s="37" t="s">
        <v>515</v>
      </c>
      <c r="B386" s="37" t="s">
        <v>98</v>
      </c>
      <c r="C386" s="2"/>
      <c r="D386" s="2"/>
      <c r="E386" s="1">
        <f>VLOOKUP(B386,Площадь!A:B,2,0)</f>
        <v>33.4</v>
      </c>
      <c r="F386">
        <f t="shared" si="665"/>
        <v>120</v>
      </c>
      <c r="G386" s="1">
        <v>31</v>
      </c>
      <c r="H386" s="1">
        <v>28</v>
      </c>
      <c r="I386" s="1">
        <v>31</v>
      </c>
      <c r="J386" s="1">
        <v>30</v>
      </c>
      <c r="L386" s="112"/>
      <c r="N386" s="16">
        <f t="shared" si="666"/>
        <v>33.4</v>
      </c>
      <c r="O386" s="16">
        <f t="shared" si="667"/>
        <v>33.4</v>
      </c>
      <c r="P386" s="16">
        <f t="shared" si="668"/>
        <v>33.4</v>
      </c>
      <c r="Q386" s="16">
        <f t="shared" si="669"/>
        <v>33.4</v>
      </c>
      <c r="R386" s="120"/>
      <c r="S386" s="159" t="str">
        <f>VLOOKUP(B386,Объем!A:D,4,0)</f>
        <v>10,403</v>
      </c>
      <c r="T386" s="159">
        <f>VLOOKUP(B386,Объем!A:E,5,0)</f>
        <v>12.215999999999999</v>
      </c>
      <c r="U386" s="11">
        <f t="shared" si="670"/>
        <v>1.8129999999999988</v>
      </c>
      <c r="V386" s="95">
        <f t="shared" si="778"/>
        <v>0.58685902771233345</v>
      </c>
      <c r="W386" s="95">
        <f t="shared" si="779"/>
        <v>0.52844510143860235</v>
      </c>
      <c r="X386" s="95">
        <f t="shared" si="780"/>
        <v>0.41838161816175656</v>
      </c>
      <c r="Y386" s="95">
        <f t="shared" si="781"/>
        <v>0.27931425268730659</v>
      </c>
      <c r="Z386" s="12">
        <f t="shared" si="674"/>
        <v>0.24450473296316297</v>
      </c>
      <c r="AA386" s="12">
        <f t="shared" si="675"/>
        <v>0.20498223785355218</v>
      </c>
      <c r="AB386" s="12">
        <f t="shared" si="676"/>
        <v>8.5197333507667644E-2</v>
      </c>
      <c r="AD386" s="12">
        <f t="shared" si="680"/>
        <v>0.83136376067549644</v>
      </c>
      <c r="AE386" s="12">
        <f t="shared" si="681"/>
        <v>0.73342733929215453</v>
      </c>
      <c r="AF386" s="12">
        <f t="shared" si="682"/>
        <v>0.50357895166942424</v>
      </c>
      <c r="AG386" s="12">
        <f t="shared" si="683"/>
        <v>0.27931425268730659</v>
      </c>
      <c r="AH386" s="30">
        <f t="shared" si="684"/>
        <v>2260.3284197997532</v>
      </c>
      <c r="AI386" s="30">
        <f t="shared" si="685"/>
        <v>1994.0569186142957</v>
      </c>
      <c r="AJ386" s="30">
        <f t="shared" si="686"/>
        <v>1369.1405253778642</v>
      </c>
      <c r="AK386" s="30">
        <f t="shared" si="687"/>
        <v>759.40517649130288</v>
      </c>
      <c r="AM386" s="30">
        <f t="shared" si="688"/>
        <v>6382.9310402832161</v>
      </c>
      <c r="AN386" s="12">
        <f t="shared" si="689"/>
        <v>0.53468430432438285</v>
      </c>
      <c r="AO386">
        <f t="shared" si="690"/>
        <v>3510.56</v>
      </c>
      <c r="AX386" s="164" t="s">
        <v>515</v>
      </c>
      <c r="AY386" s="108">
        <v>3510.56</v>
      </c>
    </row>
    <row r="387" spans="1:57" x14ac:dyDescent="0.3">
      <c r="A387" s="37" t="s">
        <v>516</v>
      </c>
      <c r="B387" s="37" t="s">
        <v>99</v>
      </c>
      <c r="C387" s="2"/>
      <c r="D387" s="2"/>
      <c r="E387" s="1">
        <f>VLOOKUP(B387,Площадь!A:B,2,0)</f>
        <v>32.799999999999997</v>
      </c>
      <c r="F387">
        <f t="shared" ref="F387:F450" si="782">SUM(G387:J387)</f>
        <v>120</v>
      </c>
      <c r="G387" s="1">
        <v>31</v>
      </c>
      <c r="H387" s="1">
        <v>28</v>
      </c>
      <c r="I387" s="1">
        <v>31</v>
      </c>
      <c r="J387" s="1">
        <v>30</v>
      </c>
      <c r="L387" s="112"/>
      <c r="N387" s="16">
        <f t="shared" ref="N387:N450" si="783">ROUND($E387/G$37*G387,2)</f>
        <v>32.799999999999997</v>
      </c>
      <c r="O387" s="16">
        <f t="shared" ref="O387:O450" si="784">ROUND($E387/H$37*H387,2)</f>
        <v>32.799999999999997</v>
      </c>
      <c r="P387" s="16">
        <f t="shared" ref="P387:P450" si="785">ROUND($E387/I$37*I387,2)</f>
        <v>32.799999999999997</v>
      </c>
      <c r="Q387" s="16">
        <f t="shared" ref="Q387:Q450" si="786">ROUND($E387/J$37*J387,2)</f>
        <v>32.799999999999997</v>
      </c>
      <c r="R387" s="120"/>
      <c r="S387" s="159" t="str">
        <f>VLOOKUP(B387,Объем!A:D,4,0)</f>
        <v>нет</v>
      </c>
      <c r="T387" s="159" t="str">
        <f>VLOOKUP(B387,Объем!A:E,5,0)</f>
        <v>нет</v>
      </c>
      <c r="U387" s="11" t="e">
        <f t="shared" ref="U387:U450" si="787">T387-S387</f>
        <v>#VALUE!</v>
      </c>
      <c r="V387" s="95">
        <f t="shared" ref="V387:V392" si="788">$V$631*$E387*G387</f>
        <v>0.32924376199281985</v>
      </c>
      <c r="W387" s="95">
        <f t="shared" ref="W387:W392" si="789">$V$631*$E387*H387</f>
        <v>0.29738146244512764</v>
      </c>
      <c r="X387" s="95">
        <f t="shared" ref="X387:X392" si="790">$V$631*$E387*I387</f>
        <v>0.32924376199281985</v>
      </c>
      <c r="Y387" s="95">
        <f t="shared" ref="Y387:Y392" si="791">$V$631*$E387*J387</f>
        <v>0.31862299547692247</v>
      </c>
      <c r="Z387" s="12">
        <f t="shared" ref="Z387:Z450" si="792">Z$627/$N$627*N387</f>
        <v>0.24011243237101032</v>
      </c>
      <c r="AA387" s="12">
        <f t="shared" ref="AA387:AA450" si="793">AA$627/$O$627*O387</f>
        <v>0.20129992220348839</v>
      </c>
      <c r="AB387" s="12">
        <f t="shared" ref="AB387:AB450" si="794">AB$627/$P$627*P387</f>
        <v>8.3666842486571816E-2</v>
      </c>
      <c r="AD387" s="12">
        <f t="shared" si="680"/>
        <v>0.56935619436383011</v>
      </c>
      <c r="AE387" s="12">
        <f t="shared" si="681"/>
        <v>0.498681384648616</v>
      </c>
      <c r="AF387" s="12">
        <f t="shared" si="682"/>
        <v>0.41291060447939165</v>
      </c>
      <c r="AG387" s="12">
        <f t="shared" si="683"/>
        <v>0.31862299547692247</v>
      </c>
      <c r="AH387" s="30">
        <f t="shared" si="684"/>
        <v>1547.9770083602687</v>
      </c>
      <c r="AI387" s="30">
        <f t="shared" si="685"/>
        <v>1355.8249222103502</v>
      </c>
      <c r="AJ387" s="30">
        <f t="shared" si="686"/>
        <v>1122.6296096706596</v>
      </c>
      <c r="AK387" s="30">
        <f t="shared" si="687"/>
        <v>866.27857256256641</v>
      </c>
      <c r="AM387" s="30">
        <f t="shared" si="688"/>
        <v>4892.7101128038448</v>
      </c>
      <c r="AN387" s="12">
        <f t="shared" si="689"/>
        <v>0.52507919706107054</v>
      </c>
      <c r="AO387">
        <f t="shared" si="690"/>
        <v>3413.76</v>
      </c>
      <c r="AX387" s="164" t="s">
        <v>516</v>
      </c>
      <c r="AY387" s="108">
        <v>3413.76</v>
      </c>
    </row>
    <row r="388" spans="1:57" x14ac:dyDescent="0.3">
      <c r="A388" s="37" t="s">
        <v>517</v>
      </c>
      <c r="B388" s="37" t="s">
        <v>100</v>
      </c>
      <c r="C388" s="2"/>
      <c r="D388" s="2"/>
      <c r="E388" s="1">
        <f>VLOOKUP(B388,Площадь!A:B,2,0)</f>
        <v>32.700000000000003</v>
      </c>
      <c r="F388">
        <f t="shared" si="782"/>
        <v>120</v>
      </c>
      <c r="G388" s="1">
        <v>31</v>
      </c>
      <c r="H388" s="1">
        <v>28</v>
      </c>
      <c r="I388" s="1">
        <v>31</v>
      </c>
      <c r="J388" s="1">
        <v>30</v>
      </c>
      <c r="L388" s="112"/>
      <c r="N388" s="16">
        <f t="shared" si="783"/>
        <v>32.700000000000003</v>
      </c>
      <c r="O388" s="16">
        <f t="shared" si="784"/>
        <v>32.700000000000003</v>
      </c>
      <c r="P388" s="16">
        <f t="shared" si="785"/>
        <v>32.700000000000003</v>
      </c>
      <c r="Q388" s="16">
        <f t="shared" si="786"/>
        <v>32.700000000000003</v>
      </c>
      <c r="R388" s="120"/>
      <c r="S388" s="159">
        <f>VLOOKUP(B388,Объем!A:D,4,0)</f>
        <v>12.325008397886048</v>
      </c>
      <c r="T388" s="159" t="str">
        <f>VLOOKUP(B388,Объем!A:E,5,0)</f>
        <v>нет</v>
      </c>
      <c r="U388" s="11" t="e">
        <f t="shared" si="787"/>
        <v>#VALUE!</v>
      </c>
      <c r="V388" s="95">
        <f t="shared" si="788"/>
        <v>0.3282399700355248</v>
      </c>
      <c r="W388" s="95">
        <f t="shared" si="789"/>
        <v>0.29647481164499012</v>
      </c>
      <c r="X388" s="95">
        <f t="shared" si="790"/>
        <v>0.3282399700355248</v>
      </c>
      <c r="Y388" s="95">
        <f t="shared" si="791"/>
        <v>0.31765158390534659</v>
      </c>
      <c r="Z388" s="12">
        <f t="shared" si="792"/>
        <v>0.23938038227231825</v>
      </c>
      <c r="AA388" s="12">
        <f t="shared" si="793"/>
        <v>0.20068620292847777</v>
      </c>
      <c r="AB388" s="12">
        <f t="shared" si="794"/>
        <v>8.3411760649722513E-2</v>
      </c>
      <c r="AD388" s="12">
        <f t="shared" ref="AD388:AD451" si="795">Z388+V388</f>
        <v>0.56762035230784302</v>
      </c>
      <c r="AE388" s="12">
        <f t="shared" ref="AE388:AE451" si="796">AA388+W388</f>
        <v>0.4971610145734679</v>
      </c>
      <c r="AF388" s="12">
        <f t="shared" ref="AF388:AF451" si="797">AB388+X388</f>
        <v>0.4116517306852473</v>
      </c>
      <c r="AG388" s="12">
        <f t="shared" ref="AG388:AG451" si="798">AC388+Y388</f>
        <v>0.31765158390534659</v>
      </c>
      <c r="AH388" s="30">
        <f t="shared" ref="AH388:AH451" si="799">AD388*$AJ$1</f>
        <v>1543.2575662616098</v>
      </c>
      <c r="AI388" s="30">
        <f t="shared" ref="AI388:AI451" si="800">AE388*$AJ$1</f>
        <v>1351.691309642636</v>
      </c>
      <c r="AJ388" s="30">
        <f t="shared" ref="AJ388:AJ451" si="801">AF388*$AJ$1</f>
        <v>1119.206958421664</v>
      </c>
      <c r="AK388" s="30">
        <f t="shared" ref="AK388:AK451" si="802">AG388*$AJ$1</f>
        <v>863.63747935353445</v>
      </c>
      <c r="AM388" s="30">
        <f t="shared" ref="AM388:AM451" si="803">SUM(AH388:AK388)</f>
        <v>4877.7933136794445</v>
      </c>
      <c r="AN388" s="12">
        <f t="shared" ref="AN388:AN451" si="804">Z388+AA388+AB388+AC388</f>
        <v>0.52347834585051856</v>
      </c>
      <c r="AO388">
        <f t="shared" ref="AO388:AO451" si="805">VLOOKUP(A388,AX:AY,2,0)</f>
        <v>4132.6000000000004</v>
      </c>
      <c r="AX388" s="164" t="s">
        <v>517</v>
      </c>
      <c r="AY388" s="108">
        <v>4132.6000000000004</v>
      </c>
    </row>
    <row r="389" spans="1:57" s="75" customFormat="1" x14ac:dyDescent="0.3">
      <c r="A389" s="37" t="s">
        <v>518</v>
      </c>
      <c r="B389" s="37" t="s">
        <v>101</v>
      </c>
      <c r="C389" s="2"/>
      <c r="D389" s="2"/>
      <c r="E389" s="1">
        <f>VLOOKUP(B389,Площадь!A:B,2,0)</f>
        <v>70.599999999999994</v>
      </c>
      <c r="F389">
        <f t="shared" si="782"/>
        <v>120</v>
      </c>
      <c r="G389" s="1">
        <v>31</v>
      </c>
      <c r="H389" s="1">
        <v>28</v>
      </c>
      <c r="I389" s="1">
        <v>31</v>
      </c>
      <c r="J389" s="1">
        <v>30</v>
      </c>
      <c r="K389" s="4"/>
      <c r="L389" s="112"/>
      <c r="M389" s="4"/>
      <c r="N389" s="16">
        <f t="shared" si="783"/>
        <v>70.599999999999994</v>
      </c>
      <c r="O389" s="16">
        <f t="shared" si="784"/>
        <v>70.599999999999994</v>
      </c>
      <c r="P389" s="16">
        <f t="shared" si="785"/>
        <v>70.599999999999994</v>
      </c>
      <c r="Q389" s="16">
        <f t="shared" si="786"/>
        <v>70.599999999999994</v>
      </c>
      <c r="R389" s="124"/>
      <c r="S389" s="159">
        <f>VLOOKUP(B389,Объем!A:D,4,0)</f>
        <v>22.60121079176621</v>
      </c>
      <c r="T389" s="159" t="str">
        <f>VLOOKUP(B389,Объем!A:E,5,0)</f>
        <v>нет</v>
      </c>
      <c r="U389" s="11" t="e">
        <f t="shared" si="787"/>
        <v>#VALUE!</v>
      </c>
      <c r="V389" s="95">
        <f t="shared" si="788"/>
        <v>0.70867712185039888</v>
      </c>
      <c r="W389" s="95">
        <f t="shared" si="789"/>
        <v>0.64009546489713454</v>
      </c>
      <c r="X389" s="95">
        <f t="shared" si="790"/>
        <v>0.70867712185039888</v>
      </c>
      <c r="Y389" s="95">
        <f t="shared" si="791"/>
        <v>0.68581656953264414</v>
      </c>
      <c r="Z389" s="12">
        <f t="shared" si="792"/>
        <v>0.5168273696766259</v>
      </c>
      <c r="AA389" s="12">
        <f t="shared" si="793"/>
        <v>0.4332858081575085</v>
      </c>
      <c r="AB389" s="12">
        <f t="shared" si="794"/>
        <v>0.18008777681560884</v>
      </c>
      <c r="AC389" s="12"/>
      <c r="AD389" s="12">
        <f t="shared" si="795"/>
        <v>1.2255044915270248</v>
      </c>
      <c r="AE389" s="12">
        <f t="shared" si="796"/>
        <v>1.073381273054643</v>
      </c>
      <c r="AF389" s="12">
        <f t="shared" si="797"/>
        <v>0.88876489866600772</v>
      </c>
      <c r="AG389" s="12">
        <f t="shared" si="798"/>
        <v>0.68581656953264414</v>
      </c>
      <c r="AH389" s="30">
        <f t="shared" si="799"/>
        <v>3331.9261216535056</v>
      </c>
      <c r="AI389" s="30">
        <f t="shared" si="800"/>
        <v>2918.330472806425</v>
      </c>
      <c r="AJ389" s="30">
        <f t="shared" si="801"/>
        <v>2416.3917817911151</v>
      </c>
      <c r="AK389" s="30">
        <f t="shared" si="802"/>
        <v>1864.6118055767436</v>
      </c>
      <c r="AL389"/>
      <c r="AM389" s="30">
        <f t="shared" si="803"/>
        <v>10531.260181827789</v>
      </c>
      <c r="AN389" s="12">
        <f t="shared" si="804"/>
        <v>1.1302009546497431</v>
      </c>
      <c r="AO389">
        <f t="shared" si="805"/>
        <v>7856.32</v>
      </c>
      <c r="AP389"/>
      <c r="AQ389"/>
      <c r="AR389"/>
      <c r="AS389"/>
      <c r="AT389"/>
      <c r="AU389"/>
      <c r="AV389"/>
      <c r="AW389"/>
      <c r="AX389" s="164" t="s">
        <v>518</v>
      </c>
      <c r="AY389" s="108">
        <v>7856.32</v>
      </c>
      <c r="AZ389"/>
      <c r="BA389"/>
      <c r="BB389"/>
      <c r="BC389"/>
      <c r="BD389"/>
      <c r="BE389"/>
    </row>
    <row r="390" spans="1:57" x14ac:dyDescent="0.3">
      <c r="A390" s="37" t="s">
        <v>519</v>
      </c>
      <c r="B390" s="37" t="s">
        <v>102</v>
      </c>
      <c r="C390" s="2"/>
      <c r="D390" s="2"/>
      <c r="E390" s="1">
        <f>VLOOKUP(B390,Площадь!A:B,2,0)</f>
        <v>50.1</v>
      </c>
      <c r="F390">
        <f t="shared" si="782"/>
        <v>120</v>
      </c>
      <c r="G390" s="1">
        <v>31</v>
      </c>
      <c r="H390" s="1">
        <v>28</v>
      </c>
      <c r="I390" s="1">
        <v>31</v>
      </c>
      <c r="J390" s="1">
        <v>30</v>
      </c>
      <c r="L390" s="112"/>
      <c r="N390" s="16">
        <f t="shared" si="783"/>
        <v>50.1</v>
      </c>
      <c r="O390" s="16">
        <f t="shared" si="784"/>
        <v>50.1</v>
      </c>
      <c r="P390" s="16">
        <f t="shared" si="785"/>
        <v>50.1</v>
      </c>
      <c r="Q390" s="16">
        <f t="shared" si="786"/>
        <v>50.1</v>
      </c>
      <c r="R390" s="120"/>
      <c r="S390" s="159">
        <f>VLOOKUP(B390,Объем!A:D,4,0)</f>
        <v>19.08706681843497</v>
      </c>
      <c r="T390" s="159" t="str">
        <f>VLOOKUP(B390,Объем!A:E,5,0)</f>
        <v>не работает</v>
      </c>
      <c r="U390" s="11" t="e">
        <f t="shared" si="787"/>
        <v>#VALUE!</v>
      </c>
      <c r="V390" s="95">
        <f t="shared" si="788"/>
        <v>0.50289977060488655</v>
      </c>
      <c r="W390" s="95">
        <f t="shared" si="789"/>
        <v>0.45423205086892982</v>
      </c>
      <c r="X390" s="95">
        <f t="shared" si="790"/>
        <v>0.50289977060488655</v>
      </c>
      <c r="Y390" s="95">
        <f t="shared" si="791"/>
        <v>0.48667719735956766</v>
      </c>
      <c r="Z390" s="12">
        <f t="shared" si="792"/>
        <v>0.36675709944474449</v>
      </c>
      <c r="AA390" s="12">
        <f t="shared" si="793"/>
        <v>0.30747335678032833</v>
      </c>
      <c r="AB390" s="12">
        <f t="shared" si="794"/>
        <v>0.12779600026150148</v>
      </c>
      <c r="AD390" s="12">
        <f t="shared" si="795"/>
        <v>0.86965687004963099</v>
      </c>
      <c r="AE390" s="12">
        <f t="shared" si="796"/>
        <v>0.7617054076492582</v>
      </c>
      <c r="AF390" s="12">
        <f t="shared" si="797"/>
        <v>0.63069577086638806</v>
      </c>
      <c r="AG390" s="12">
        <f t="shared" si="798"/>
        <v>0.48667719735956766</v>
      </c>
      <c r="AH390" s="30">
        <f t="shared" si="799"/>
        <v>2364.4404914283377</v>
      </c>
      <c r="AI390" s="30">
        <f t="shared" si="800"/>
        <v>2070.9398964249563</v>
      </c>
      <c r="AJ390" s="30">
        <f t="shared" si="801"/>
        <v>1714.7482757469534</v>
      </c>
      <c r="AK390" s="30">
        <f t="shared" si="802"/>
        <v>1323.1876977251397</v>
      </c>
      <c r="AM390" s="30">
        <f t="shared" si="803"/>
        <v>7473.3163613253873</v>
      </c>
      <c r="AN390" s="12">
        <f t="shared" si="804"/>
        <v>0.80202645648657434</v>
      </c>
      <c r="AO390">
        <f t="shared" si="805"/>
        <v>5214.68</v>
      </c>
      <c r="AX390" s="164" t="s">
        <v>519</v>
      </c>
      <c r="AY390" s="108">
        <v>5214.68</v>
      </c>
    </row>
    <row r="391" spans="1:57" x14ac:dyDescent="0.3">
      <c r="A391" s="37" t="s">
        <v>520</v>
      </c>
      <c r="B391" s="37" t="s">
        <v>103</v>
      </c>
      <c r="C391" s="2"/>
      <c r="D391" s="2"/>
      <c r="E391" s="1">
        <f>VLOOKUP(B391,Площадь!A:B,2,0)</f>
        <v>38.5</v>
      </c>
      <c r="F391">
        <f t="shared" si="782"/>
        <v>120</v>
      </c>
      <c r="G391" s="1">
        <v>31</v>
      </c>
      <c r="H391" s="1">
        <v>28</v>
      </c>
      <c r="I391" s="1">
        <v>31</v>
      </c>
      <c r="J391" s="1">
        <v>30</v>
      </c>
      <c r="L391" s="112"/>
      <c r="N391" s="16">
        <f t="shared" si="783"/>
        <v>38.5</v>
      </c>
      <c r="O391" s="16">
        <f t="shared" si="784"/>
        <v>38.5</v>
      </c>
      <c r="P391" s="16">
        <f t="shared" si="785"/>
        <v>38.5</v>
      </c>
      <c r="Q391" s="16">
        <f t="shared" si="786"/>
        <v>38.5</v>
      </c>
      <c r="R391" s="120"/>
      <c r="S391" s="159" t="str">
        <f>VLOOKUP(B391,Объем!A:D,4,0)</f>
        <v>нет</v>
      </c>
      <c r="T391" s="159">
        <f>VLOOKUP(B391,Объем!A:E,5,0)</f>
        <v>20.126999999999999</v>
      </c>
      <c r="U391" s="11" t="e">
        <f t="shared" si="787"/>
        <v>#VALUE!</v>
      </c>
      <c r="V391" s="95">
        <f t="shared" si="788"/>
        <v>0.38645990355864535</v>
      </c>
      <c r="W391" s="95">
        <f t="shared" si="789"/>
        <v>0.34906055805296998</v>
      </c>
      <c r="X391" s="95">
        <f t="shared" si="790"/>
        <v>0.38645990355864535</v>
      </c>
      <c r="Y391" s="95">
        <f t="shared" si="791"/>
        <v>0.37399345505675352</v>
      </c>
      <c r="Z391" s="12">
        <f t="shared" si="792"/>
        <v>0.2818392879964603</v>
      </c>
      <c r="AA391" s="12">
        <f t="shared" si="793"/>
        <v>0.23628192087909461</v>
      </c>
      <c r="AB391" s="12">
        <f t="shared" si="794"/>
        <v>9.8206507186982164E-2</v>
      </c>
      <c r="AD391" s="12">
        <f t="shared" si="795"/>
        <v>0.66829919155510564</v>
      </c>
      <c r="AE391" s="12">
        <f t="shared" si="796"/>
        <v>0.58534247893206459</v>
      </c>
      <c r="AF391" s="12">
        <f t="shared" si="797"/>
        <v>0.4846664107456275</v>
      </c>
      <c r="AG391" s="12">
        <f t="shared" si="798"/>
        <v>0.37399345505675352</v>
      </c>
      <c r="AH391" s="30">
        <f t="shared" si="799"/>
        <v>1816.9852079838524</v>
      </c>
      <c r="AI391" s="30">
        <f t="shared" si="800"/>
        <v>1591.440838570076</v>
      </c>
      <c r="AJ391" s="30">
        <f t="shared" si="801"/>
        <v>1317.720730863427</v>
      </c>
      <c r="AK391" s="30">
        <f t="shared" si="802"/>
        <v>1016.8208854774027</v>
      </c>
      <c r="AM391" s="30">
        <f t="shared" si="803"/>
        <v>5742.9676628947582</v>
      </c>
      <c r="AN391" s="12">
        <f t="shared" si="804"/>
        <v>0.61632771606253711</v>
      </c>
      <c r="AO391">
        <f t="shared" si="805"/>
        <v>4006.44</v>
      </c>
      <c r="AX391" s="164" t="s">
        <v>520</v>
      </c>
      <c r="AY391" s="108">
        <v>4006.44</v>
      </c>
    </row>
    <row r="392" spans="1:57" x14ac:dyDescent="0.3">
      <c r="A392" s="37" t="s">
        <v>521</v>
      </c>
      <c r="B392" s="37" t="s">
        <v>104</v>
      </c>
      <c r="C392" s="2"/>
      <c r="D392" s="2"/>
      <c r="E392" s="1">
        <f>VLOOKUP(B392,Площадь!A:B,2,0)</f>
        <v>33.4</v>
      </c>
      <c r="F392">
        <f t="shared" si="782"/>
        <v>120</v>
      </c>
      <c r="G392" s="1">
        <v>31</v>
      </c>
      <c r="H392" s="1">
        <v>28</v>
      </c>
      <c r="I392" s="1">
        <v>31</v>
      </c>
      <c r="J392" s="1">
        <v>30</v>
      </c>
      <c r="L392" s="112"/>
      <c r="N392" s="16">
        <f t="shared" si="783"/>
        <v>33.4</v>
      </c>
      <c r="O392" s="16">
        <f t="shared" si="784"/>
        <v>33.4</v>
      </c>
      <c r="P392" s="16">
        <f t="shared" si="785"/>
        <v>33.4</v>
      </c>
      <c r="Q392" s="16">
        <f t="shared" si="786"/>
        <v>33.4</v>
      </c>
      <c r="R392" s="120"/>
      <c r="S392" s="159">
        <f>VLOOKUP(B392,Объем!A:D,4,0)</f>
        <v>11.605144545623313</v>
      </c>
      <c r="T392" s="159" t="str">
        <f>VLOOKUP(B392,Объем!A:E,5,0)</f>
        <v>не работает</v>
      </c>
      <c r="U392" s="11" t="e">
        <f t="shared" si="787"/>
        <v>#VALUE!</v>
      </c>
      <c r="V392" s="95">
        <f t="shared" si="788"/>
        <v>0.335266513736591</v>
      </c>
      <c r="W392" s="95">
        <f t="shared" si="789"/>
        <v>0.30282136724595315</v>
      </c>
      <c r="X392" s="95">
        <f t="shared" si="790"/>
        <v>0.335266513736591</v>
      </c>
      <c r="Y392" s="95">
        <f t="shared" si="791"/>
        <v>0.32445146490637838</v>
      </c>
      <c r="Z392" s="12">
        <f t="shared" si="792"/>
        <v>0.24450473296316297</v>
      </c>
      <c r="AA392" s="12">
        <f t="shared" si="793"/>
        <v>0.20498223785355218</v>
      </c>
      <c r="AB392" s="12">
        <f t="shared" si="794"/>
        <v>8.5197333507667644E-2</v>
      </c>
      <c r="AD392" s="12">
        <f t="shared" si="795"/>
        <v>0.57977124669975399</v>
      </c>
      <c r="AE392" s="12">
        <f t="shared" si="796"/>
        <v>0.5078036050995054</v>
      </c>
      <c r="AF392" s="12">
        <f t="shared" si="797"/>
        <v>0.42046384724425867</v>
      </c>
      <c r="AG392" s="12">
        <f t="shared" si="798"/>
        <v>0.32445146490637838</v>
      </c>
      <c r="AH392" s="30">
        <f t="shared" si="799"/>
        <v>1576.2936609522253</v>
      </c>
      <c r="AI392" s="30">
        <f t="shared" si="800"/>
        <v>1380.6265976166374</v>
      </c>
      <c r="AJ392" s="30">
        <f t="shared" si="801"/>
        <v>1143.1655171646355</v>
      </c>
      <c r="AK392" s="30">
        <f t="shared" si="802"/>
        <v>882.12513181675968</v>
      </c>
      <c r="AM392" s="30">
        <f t="shared" si="803"/>
        <v>4982.2109075502576</v>
      </c>
      <c r="AN392" s="12">
        <f t="shared" si="804"/>
        <v>0.53468430432438285</v>
      </c>
      <c r="AO392">
        <f t="shared" si="805"/>
        <v>3475.72</v>
      </c>
      <c r="AX392" s="164" t="s">
        <v>521</v>
      </c>
      <c r="AY392" s="108">
        <v>3475.72</v>
      </c>
    </row>
    <row r="393" spans="1:57" x14ac:dyDescent="0.3">
      <c r="A393" s="37" t="s">
        <v>522</v>
      </c>
      <c r="B393" s="37" t="s">
        <v>105</v>
      </c>
      <c r="C393" s="2"/>
      <c r="D393" s="2"/>
      <c r="E393" s="1">
        <f>VLOOKUP(B393,Площадь!A:B,2,0)</f>
        <v>32.799999999999997</v>
      </c>
      <c r="F393">
        <f t="shared" si="782"/>
        <v>120</v>
      </c>
      <c r="G393" s="1">
        <v>31</v>
      </c>
      <c r="H393" s="1">
        <v>28</v>
      </c>
      <c r="I393" s="1">
        <v>31</v>
      </c>
      <c r="J393" s="1">
        <v>30</v>
      </c>
      <c r="L393" s="112"/>
      <c r="N393" s="16">
        <f t="shared" si="783"/>
        <v>32.799999999999997</v>
      </c>
      <c r="O393" s="16">
        <f t="shared" si="784"/>
        <v>32.799999999999997</v>
      </c>
      <c r="P393" s="16">
        <f t="shared" si="785"/>
        <v>32.799999999999997</v>
      </c>
      <c r="Q393" s="16">
        <f t="shared" si="786"/>
        <v>32.799999999999997</v>
      </c>
      <c r="R393" s="120"/>
      <c r="S393" s="159">
        <f>VLOOKUP(B393,Объем!A:D,4,0)</f>
        <v>3.7309999999999999</v>
      </c>
      <c r="T393" s="159">
        <f>VLOOKUP(B393,Объем!A:E,5,0)</f>
        <v>3.734</v>
      </c>
      <c r="U393" s="11">
        <f t="shared" si="787"/>
        <v>3.0000000000001137E-3</v>
      </c>
      <c r="V393" s="95">
        <f t="shared" ref="V393:V401" si="806">$U393*V$627/G$1*G393</f>
        <v>9.7108498794101945E-4</v>
      </c>
      <c r="W393" s="95">
        <f t="shared" ref="W393:W401" si="807">$U393*W$627/H$1*H393</f>
        <v>8.744265329927569E-4</v>
      </c>
      <c r="X393" s="95">
        <f t="shared" ref="X393:X401" si="808">$U393*X$627/I$1*I393</f>
        <v>6.9230273275527757E-4</v>
      </c>
      <c r="Y393" s="95">
        <f t="shared" ref="Y393:Y401" si="809">$U393*Y$627/J$1*J393</f>
        <v>4.621857463110602E-4</v>
      </c>
      <c r="Z393" s="12">
        <f t="shared" si="792"/>
        <v>0.24011243237101032</v>
      </c>
      <c r="AA393" s="12">
        <f t="shared" si="793"/>
        <v>0.20129992220348839</v>
      </c>
      <c r="AB393" s="12">
        <f t="shared" si="794"/>
        <v>8.3666842486571816E-2</v>
      </c>
      <c r="AD393" s="12">
        <f t="shared" si="795"/>
        <v>0.24108351735895134</v>
      </c>
      <c r="AE393" s="12">
        <f t="shared" si="796"/>
        <v>0.20217434873648113</v>
      </c>
      <c r="AF393" s="12">
        <f t="shared" si="797"/>
        <v>8.4359145219327095E-2</v>
      </c>
      <c r="AG393" s="12">
        <f t="shared" si="798"/>
        <v>4.621857463110602E-4</v>
      </c>
      <c r="AH393" s="30">
        <f t="shared" si="799"/>
        <v>655.46268866586411</v>
      </c>
      <c r="AI393" s="30">
        <f t="shared" si="800"/>
        <v>549.67566283171971</v>
      </c>
      <c r="AJ393" s="30">
        <f t="shared" si="801"/>
        <v>229.3573312052109</v>
      </c>
      <c r="AK393" s="30">
        <f t="shared" si="802"/>
        <v>1.2565998507854368</v>
      </c>
      <c r="AM393" s="30">
        <f t="shared" si="803"/>
        <v>1435.75228255358</v>
      </c>
      <c r="AN393" s="12">
        <f t="shared" si="804"/>
        <v>0.52507919706107054</v>
      </c>
      <c r="AO393">
        <f t="shared" si="805"/>
        <v>1390.96</v>
      </c>
      <c r="AX393" s="164" t="s">
        <v>522</v>
      </c>
      <c r="AY393" s="108">
        <v>1390.96</v>
      </c>
    </row>
    <row r="394" spans="1:57" x14ac:dyDescent="0.3">
      <c r="A394" s="37" t="s">
        <v>1213</v>
      </c>
      <c r="B394" s="37" t="s">
        <v>106</v>
      </c>
      <c r="C394" s="2"/>
      <c r="D394" s="2"/>
      <c r="E394" s="1">
        <f>VLOOKUP(B394,Площадь!A:B,2,0)</f>
        <v>32.700000000000003</v>
      </c>
      <c r="F394">
        <f t="shared" si="782"/>
        <v>120</v>
      </c>
      <c r="G394" s="1">
        <v>31</v>
      </c>
      <c r="H394" s="1">
        <v>28</v>
      </c>
      <c r="I394" s="1">
        <v>31</v>
      </c>
      <c r="J394" s="1">
        <v>30</v>
      </c>
      <c r="L394" s="112"/>
      <c r="N394" s="16">
        <f t="shared" si="783"/>
        <v>32.700000000000003</v>
      </c>
      <c r="O394" s="16">
        <f t="shared" si="784"/>
        <v>32.700000000000003</v>
      </c>
      <c r="P394" s="16">
        <f t="shared" si="785"/>
        <v>32.700000000000003</v>
      </c>
      <c r="Q394" s="16">
        <f t="shared" si="786"/>
        <v>32.700000000000003</v>
      </c>
      <c r="R394" s="120"/>
      <c r="S394" s="159" t="str">
        <f>VLOOKUP(B394,Объем!A:D,4,0)</f>
        <v>6,268</v>
      </c>
      <c r="T394" s="159">
        <f>VLOOKUP(B394,Объем!A:E,5,0)</f>
        <v>6.702</v>
      </c>
      <c r="U394" s="11">
        <f t="shared" si="787"/>
        <v>0.43400000000000016</v>
      </c>
      <c r="V394" s="95">
        <f t="shared" si="806"/>
        <v>0.14048362825546221</v>
      </c>
      <c r="W394" s="95">
        <f t="shared" si="807"/>
        <v>0.1265003717729474</v>
      </c>
      <c r="X394" s="95">
        <f t="shared" si="808"/>
        <v>0.10015312867192638</v>
      </c>
      <c r="Y394" s="95">
        <f t="shared" si="809"/>
        <v>6.6862871299664201E-2</v>
      </c>
      <c r="Z394" s="12">
        <f t="shared" si="792"/>
        <v>0.23938038227231825</v>
      </c>
      <c r="AA394" s="12">
        <f t="shared" si="793"/>
        <v>0.20068620292847777</v>
      </c>
      <c r="AB394" s="12">
        <f t="shared" si="794"/>
        <v>8.3411760649722513E-2</v>
      </c>
      <c r="AD394" s="12">
        <f t="shared" si="795"/>
        <v>0.37986401052778046</v>
      </c>
      <c r="AE394" s="12">
        <f t="shared" si="796"/>
        <v>0.3271865747014252</v>
      </c>
      <c r="AF394" s="12">
        <f t="shared" si="797"/>
        <v>0.18356488932164888</v>
      </c>
      <c r="AG394" s="12">
        <f t="shared" si="798"/>
        <v>6.6862871299664201E-2</v>
      </c>
      <c r="AH394" s="30">
        <f t="shared" si="799"/>
        <v>1032.78186910314</v>
      </c>
      <c r="AI394" s="30">
        <f t="shared" si="800"/>
        <v>889.56140302972892</v>
      </c>
      <c r="AJ394" s="30">
        <f t="shared" si="801"/>
        <v>499.07989238548544</v>
      </c>
      <c r="AK394" s="30">
        <f t="shared" si="802"/>
        <v>181.78811174695304</v>
      </c>
      <c r="AM394" s="30">
        <f t="shared" si="803"/>
        <v>2603.2112762653073</v>
      </c>
      <c r="AN394" s="12">
        <f t="shared" si="804"/>
        <v>0.52347834585051856</v>
      </c>
      <c r="AO394">
        <f t="shared" si="805"/>
        <v>2337.08</v>
      </c>
      <c r="AX394" s="164" t="s">
        <v>1213</v>
      </c>
      <c r="AY394" s="108">
        <v>2337.08</v>
      </c>
    </row>
    <row r="395" spans="1:57" x14ac:dyDescent="0.3">
      <c r="A395" s="37" t="s">
        <v>523</v>
      </c>
      <c r="B395" s="37" t="s">
        <v>21</v>
      </c>
      <c r="C395" s="2"/>
      <c r="D395" s="2"/>
      <c r="E395" s="1">
        <f>VLOOKUP(B395,Площадь!A:B,2,0)</f>
        <v>72.400000000000006</v>
      </c>
      <c r="F395">
        <f t="shared" si="782"/>
        <v>120</v>
      </c>
      <c r="G395" s="1">
        <v>31</v>
      </c>
      <c r="H395" s="1">
        <v>28</v>
      </c>
      <c r="I395" s="1">
        <v>31</v>
      </c>
      <c r="J395" s="1">
        <v>30</v>
      </c>
      <c r="L395" s="112"/>
      <c r="N395" s="16">
        <f t="shared" si="783"/>
        <v>72.400000000000006</v>
      </c>
      <c r="O395" s="16">
        <f t="shared" si="784"/>
        <v>72.400000000000006</v>
      </c>
      <c r="P395" s="16">
        <f t="shared" si="785"/>
        <v>72.400000000000006</v>
      </c>
      <c r="Q395" s="16">
        <f t="shared" si="786"/>
        <v>72.400000000000006</v>
      </c>
      <c r="R395" s="120"/>
      <c r="S395" s="159" t="str">
        <f>VLOOKUP(B395,Объем!A:D,4,0)</f>
        <v>25,435</v>
      </c>
      <c r="T395" s="159">
        <f>VLOOKUP(B395,Объем!A:E,5,0)</f>
        <v>29.069099999999999</v>
      </c>
      <c r="U395" s="11">
        <f t="shared" si="787"/>
        <v>3.6341000000000001</v>
      </c>
      <c r="V395" s="95">
        <f t="shared" si="806"/>
        <v>1.1763399848921083</v>
      </c>
      <c r="W395" s="95">
        <f t="shared" si="807"/>
        <v>1.0592511545162857</v>
      </c>
      <c r="X395" s="95">
        <f t="shared" si="808"/>
        <v>0.83863245370195294</v>
      </c>
      <c r="Y395" s="95">
        <f t="shared" si="809"/>
        <v>0.55987640688965346</v>
      </c>
      <c r="Z395" s="12">
        <f t="shared" si="792"/>
        <v>0.53000427145308382</v>
      </c>
      <c r="AA395" s="12">
        <f t="shared" si="793"/>
        <v>0.44433275510770004</v>
      </c>
      <c r="AB395" s="12">
        <f t="shared" si="794"/>
        <v>0.18467924987889633</v>
      </c>
      <c r="AD395" s="12">
        <f t="shared" si="795"/>
        <v>1.7063442563451923</v>
      </c>
      <c r="AE395" s="12">
        <f t="shared" si="796"/>
        <v>1.5035839096239858</v>
      </c>
      <c r="AF395" s="12">
        <f t="shared" si="797"/>
        <v>1.0233117035808492</v>
      </c>
      <c r="AG395" s="12">
        <f t="shared" si="798"/>
        <v>0.55987640688965346</v>
      </c>
      <c r="AH395" s="30">
        <f t="shared" si="799"/>
        <v>4639.242891036436</v>
      </c>
      <c r="AI395" s="30">
        <f t="shared" si="800"/>
        <v>4087.9740051638855</v>
      </c>
      <c r="AJ395" s="30">
        <f t="shared" si="801"/>
        <v>2782.2003259296848</v>
      </c>
      <c r="AK395" s="30">
        <f t="shared" si="802"/>
        <v>1522.2031725797276</v>
      </c>
      <c r="AM395" s="30">
        <f t="shared" si="803"/>
        <v>13031.620394709735</v>
      </c>
      <c r="AN395" s="12">
        <f t="shared" si="804"/>
        <v>1.1590162764396801</v>
      </c>
      <c r="AO395">
        <f t="shared" si="805"/>
        <v>10756.72</v>
      </c>
      <c r="AX395" s="164" t="s">
        <v>523</v>
      </c>
      <c r="AY395" s="108">
        <v>10756.72</v>
      </c>
    </row>
    <row r="396" spans="1:57" x14ac:dyDescent="0.3">
      <c r="A396" s="37" t="s">
        <v>524</v>
      </c>
      <c r="B396" s="37" t="s">
        <v>107</v>
      </c>
      <c r="C396" s="2"/>
      <c r="D396" s="2"/>
      <c r="E396" s="1">
        <f>VLOOKUP(B396,Площадь!A:B,2,0)</f>
        <v>70.599999999999994</v>
      </c>
      <c r="F396">
        <f t="shared" si="782"/>
        <v>120</v>
      </c>
      <c r="G396" s="1">
        <v>31</v>
      </c>
      <c r="H396" s="1">
        <v>28</v>
      </c>
      <c r="I396" s="1">
        <v>31</v>
      </c>
      <c r="J396" s="1">
        <v>30</v>
      </c>
      <c r="L396" s="112"/>
      <c r="N396" s="16">
        <f t="shared" si="783"/>
        <v>70.599999999999994</v>
      </c>
      <c r="O396" s="16">
        <f t="shared" si="784"/>
        <v>70.599999999999994</v>
      </c>
      <c r="P396" s="16">
        <f t="shared" si="785"/>
        <v>70.599999999999994</v>
      </c>
      <c r="Q396" s="16">
        <f t="shared" si="786"/>
        <v>70.599999999999994</v>
      </c>
      <c r="R396" s="120"/>
      <c r="S396" s="159" t="str">
        <f>VLOOKUP(B396,Объем!A:D,4,0)</f>
        <v>21,268</v>
      </c>
      <c r="T396" s="159">
        <f>VLOOKUP(B396,Объем!A:E,5,0)</f>
        <v>25.093</v>
      </c>
      <c r="U396" s="11">
        <f t="shared" si="787"/>
        <v>3.8249999999999993</v>
      </c>
      <c r="V396" s="95">
        <f t="shared" si="806"/>
        <v>1.2381333596247526</v>
      </c>
      <c r="W396" s="95">
        <f t="shared" si="807"/>
        <v>1.1148938295657225</v>
      </c>
      <c r="X396" s="95">
        <f t="shared" si="808"/>
        <v>0.8826859842629452</v>
      </c>
      <c r="Y396" s="95">
        <f t="shared" si="809"/>
        <v>0.58928682654657927</v>
      </c>
      <c r="Z396" s="12">
        <f t="shared" si="792"/>
        <v>0.5168273696766259</v>
      </c>
      <c r="AA396" s="12">
        <f t="shared" si="793"/>
        <v>0.4332858081575085</v>
      </c>
      <c r="AB396" s="12">
        <f t="shared" si="794"/>
        <v>0.18008777681560884</v>
      </c>
      <c r="AD396" s="12">
        <f t="shared" si="795"/>
        <v>1.7549607293013785</v>
      </c>
      <c r="AE396" s="12">
        <f t="shared" si="796"/>
        <v>1.5481796377232309</v>
      </c>
      <c r="AF396" s="12">
        <f t="shared" si="797"/>
        <v>1.0627737610785539</v>
      </c>
      <c r="AG396" s="12">
        <f t="shared" si="798"/>
        <v>0.58928682654657927</v>
      </c>
      <c r="AH396" s="30">
        <f t="shared" si="799"/>
        <v>4771.4223300391741</v>
      </c>
      <c r="AI396" s="30">
        <f t="shared" si="800"/>
        <v>4209.2217626346746</v>
      </c>
      <c r="AJ396" s="30">
        <f t="shared" si="801"/>
        <v>2889.4905570955943</v>
      </c>
      <c r="AK396" s="30">
        <f t="shared" si="802"/>
        <v>1602.1648097513707</v>
      </c>
      <c r="AM396" s="30">
        <f t="shared" si="803"/>
        <v>13472.299459520815</v>
      </c>
      <c r="AN396" s="12">
        <f t="shared" si="804"/>
        <v>1.1302009546497431</v>
      </c>
      <c r="AO396">
        <f t="shared" si="805"/>
        <v>8120.56</v>
      </c>
      <c r="AX396" s="164" t="s">
        <v>524</v>
      </c>
      <c r="AY396" s="108">
        <v>8120.56</v>
      </c>
    </row>
    <row r="397" spans="1:57" x14ac:dyDescent="0.3">
      <c r="A397" s="37" t="s">
        <v>525</v>
      </c>
      <c r="B397" s="37" t="s">
        <v>108</v>
      </c>
      <c r="C397" s="2"/>
      <c r="D397" s="2"/>
      <c r="E397" s="1">
        <f>VLOOKUP(B397,Площадь!A:B,2,0)</f>
        <v>50.1</v>
      </c>
      <c r="F397">
        <f t="shared" si="782"/>
        <v>120</v>
      </c>
      <c r="G397" s="1">
        <v>31</v>
      </c>
      <c r="H397" s="1">
        <v>28</v>
      </c>
      <c r="I397" s="1">
        <v>31</v>
      </c>
      <c r="J397" s="1">
        <v>30</v>
      </c>
      <c r="L397" s="112"/>
      <c r="N397" s="16">
        <f t="shared" si="783"/>
        <v>50.1</v>
      </c>
      <c r="O397" s="16">
        <f t="shared" si="784"/>
        <v>50.1</v>
      </c>
      <c r="P397" s="16">
        <f t="shared" si="785"/>
        <v>50.1</v>
      </c>
      <c r="Q397" s="16">
        <f t="shared" si="786"/>
        <v>50.1</v>
      </c>
      <c r="R397" s="120"/>
      <c r="S397" s="159" t="str">
        <f>VLOOKUP(B397,Объем!A:D,4,0)</f>
        <v>1,628</v>
      </c>
      <c r="T397" s="159">
        <f>VLOOKUP(B397,Объем!A:E,5,0)</f>
        <v>3.4660000000000002</v>
      </c>
      <c r="U397" s="11">
        <f t="shared" si="787"/>
        <v>1.8380000000000003</v>
      </c>
      <c r="V397" s="95">
        <f t="shared" si="806"/>
        <v>0.5949514026118421</v>
      </c>
      <c r="W397" s="95">
        <f t="shared" si="807"/>
        <v>0.53573198921354215</v>
      </c>
      <c r="X397" s="95">
        <f t="shared" si="808"/>
        <v>0.42415080760138402</v>
      </c>
      <c r="Y397" s="95">
        <f t="shared" si="809"/>
        <v>0.28316580057323221</v>
      </c>
      <c r="Z397" s="12">
        <f t="shared" si="792"/>
        <v>0.36675709944474449</v>
      </c>
      <c r="AA397" s="12">
        <f t="shared" si="793"/>
        <v>0.30747335678032833</v>
      </c>
      <c r="AB397" s="12">
        <f t="shared" si="794"/>
        <v>0.12779600026150148</v>
      </c>
      <c r="AD397" s="12">
        <f t="shared" si="795"/>
        <v>0.96170850205658653</v>
      </c>
      <c r="AE397" s="12">
        <f t="shared" si="796"/>
        <v>0.84320534599387043</v>
      </c>
      <c r="AF397" s="12">
        <f t="shared" si="797"/>
        <v>0.55194680786288552</v>
      </c>
      <c r="AG397" s="12">
        <f t="shared" si="798"/>
        <v>0.28316580057323221</v>
      </c>
      <c r="AH397" s="30">
        <f t="shared" si="799"/>
        <v>2614.7123095614888</v>
      </c>
      <c r="AI397" s="30">
        <f t="shared" si="800"/>
        <v>2292.5235587950551</v>
      </c>
      <c r="AJ397" s="30">
        <f t="shared" si="801"/>
        <v>1500.6440201537705</v>
      </c>
      <c r="AK397" s="30">
        <f t="shared" si="802"/>
        <v>769.87684191451524</v>
      </c>
      <c r="AM397" s="30">
        <f t="shared" si="803"/>
        <v>7177.7567304248296</v>
      </c>
      <c r="AN397" s="12">
        <f t="shared" si="804"/>
        <v>0.80202645648657434</v>
      </c>
      <c r="AO397">
        <f t="shared" si="805"/>
        <v>5543.12</v>
      </c>
      <c r="AX397" s="164" t="s">
        <v>525</v>
      </c>
      <c r="AY397" s="108">
        <v>5543.12</v>
      </c>
    </row>
    <row r="398" spans="1:57" x14ac:dyDescent="0.3">
      <c r="A398" s="37" t="s">
        <v>526</v>
      </c>
      <c r="B398" s="37" t="s">
        <v>109</v>
      </c>
      <c r="C398" s="2"/>
      <c r="D398" s="2"/>
      <c r="E398" s="1">
        <f>VLOOKUP(B398,Площадь!A:B,2,0)</f>
        <v>38.5</v>
      </c>
      <c r="F398">
        <f t="shared" si="782"/>
        <v>120</v>
      </c>
      <c r="G398" s="1">
        <v>31</v>
      </c>
      <c r="H398" s="1">
        <v>28</v>
      </c>
      <c r="I398" s="1">
        <v>31</v>
      </c>
      <c r="J398" s="1">
        <v>30</v>
      </c>
      <c r="L398" s="112"/>
      <c r="N398" s="16">
        <f t="shared" si="783"/>
        <v>38.5</v>
      </c>
      <c r="O398" s="16">
        <f t="shared" si="784"/>
        <v>38.5</v>
      </c>
      <c r="P398" s="16">
        <f t="shared" si="785"/>
        <v>38.5</v>
      </c>
      <c r="Q398" s="16">
        <f t="shared" si="786"/>
        <v>38.5</v>
      </c>
      <c r="R398" s="120"/>
      <c r="S398" s="159" t="str">
        <f>VLOOKUP(B398,Объем!A:D,4,0)</f>
        <v>17,387</v>
      </c>
      <c r="T398" s="159">
        <f>VLOOKUP(B398,Объем!A:E,5,0)</f>
        <v>19.329999999999998</v>
      </c>
      <c r="U398" s="11">
        <f t="shared" si="787"/>
        <v>1.9429999999999978</v>
      </c>
      <c r="V398" s="95">
        <f t="shared" si="806"/>
        <v>0.62893937718977566</v>
      </c>
      <c r="W398" s="95">
        <f t="shared" si="807"/>
        <v>0.56633691786828677</v>
      </c>
      <c r="X398" s="95">
        <f t="shared" si="808"/>
        <v>0.44838140324781722</v>
      </c>
      <c r="Y398" s="95">
        <f t="shared" si="809"/>
        <v>0.2993423016941183</v>
      </c>
      <c r="Z398" s="12">
        <f t="shared" si="792"/>
        <v>0.2818392879964603</v>
      </c>
      <c r="AA398" s="12">
        <f t="shared" si="793"/>
        <v>0.23628192087909461</v>
      </c>
      <c r="AB398" s="12">
        <f t="shared" si="794"/>
        <v>9.8206507186982164E-2</v>
      </c>
      <c r="AD398" s="12">
        <f t="shared" si="795"/>
        <v>0.91077866518623596</v>
      </c>
      <c r="AE398" s="12">
        <f t="shared" si="796"/>
        <v>0.80261883874738138</v>
      </c>
      <c r="AF398" s="12">
        <f t="shared" si="797"/>
        <v>0.54658791043479937</v>
      </c>
      <c r="AG398" s="12">
        <f t="shared" si="798"/>
        <v>0.2993423016941183</v>
      </c>
      <c r="AH398" s="30">
        <f t="shared" si="799"/>
        <v>2476.243250481642</v>
      </c>
      <c r="AI398" s="30">
        <f t="shared" si="800"/>
        <v>2182.1761511631557</v>
      </c>
      <c r="AJ398" s="30">
        <f t="shared" si="801"/>
        <v>1486.0741426483414</v>
      </c>
      <c r="AK398" s="30">
        <f t="shared" si="802"/>
        <v>813.85783669200271</v>
      </c>
      <c r="AM398" s="30">
        <f t="shared" si="803"/>
        <v>6958.3513809851429</v>
      </c>
      <c r="AN398" s="12">
        <f t="shared" si="804"/>
        <v>0.61632771606253711</v>
      </c>
      <c r="AO398">
        <f t="shared" si="805"/>
        <v>3747.64</v>
      </c>
      <c r="AX398" s="164" t="s">
        <v>526</v>
      </c>
      <c r="AY398" s="108">
        <v>3747.64</v>
      </c>
    </row>
    <row r="399" spans="1:57" x14ac:dyDescent="0.3">
      <c r="A399" s="37" t="s">
        <v>527</v>
      </c>
      <c r="B399" s="37" t="s">
        <v>110</v>
      </c>
      <c r="C399" s="2"/>
      <c r="D399" s="2"/>
      <c r="E399" s="1">
        <f>VLOOKUP(B399,Площадь!A:B,2,0)</f>
        <v>33.4</v>
      </c>
      <c r="F399">
        <f t="shared" si="782"/>
        <v>120</v>
      </c>
      <c r="G399" s="1">
        <v>31</v>
      </c>
      <c r="H399" s="1">
        <v>28</v>
      </c>
      <c r="I399" s="1">
        <v>31</v>
      </c>
      <c r="J399" s="1">
        <v>30</v>
      </c>
      <c r="L399" s="112"/>
      <c r="N399" s="16">
        <f t="shared" si="783"/>
        <v>33.4</v>
      </c>
      <c r="O399" s="16">
        <f t="shared" si="784"/>
        <v>33.4</v>
      </c>
      <c r="P399" s="16">
        <f t="shared" si="785"/>
        <v>33.4</v>
      </c>
      <c r="Q399" s="16">
        <f t="shared" si="786"/>
        <v>33.4</v>
      </c>
      <c r="R399" s="120"/>
      <c r="S399" s="159" t="str">
        <f>VLOOKUP(B399,Объем!A:D,4,0)</f>
        <v>10,182</v>
      </c>
      <c r="T399" s="159">
        <f>VLOOKUP(B399,Объем!A:E,5,0)</f>
        <v>10.959</v>
      </c>
      <c r="U399" s="11">
        <f t="shared" si="787"/>
        <v>0.77699999999999925</v>
      </c>
      <c r="V399" s="95">
        <f t="shared" si="806"/>
        <v>0.25151101187671426</v>
      </c>
      <c r="W399" s="95">
        <f t="shared" si="807"/>
        <v>0.2264764720451152</v>
      </c>
      <c r="X399" s="95">
        <f t="shared" si="808"/>
        <v>0.1793064077836099</v>
      </c>
      <c r="Y399" s="95">
        <f t="shared" si="809"/>
        <v>0.11970610829455994</v>
      </c>
      <c r="Z399" s="12">
        <f t="shared" si="792"/>
        <v>0.24450473296316297</v>
      </c>
      <c r="AA399" s="12">
        <f t="shared" si="793"/>
        <v>0.20498223785355218</v>
      </c>
      <c r="AB399" s="12">
        <f t="shared" si="794"/>
        <v>8.5197333507667644E-2</v>
      </c>
      <c r="AD399" s="12">
        <f t="shared" si="795"/>
        <v>0.4960157448398772</v>
      </c>
      <c r="AE399" s="12">
        <f t="shared" si="796"/>
        <v>0.43145870989866741</v>
      </c>
      <c r="AF399" s="12">
        <f t="shared" si="797"/>
        <v>0.26450374129127752</v>
      </c>
      <c r="AG399" s="12">
        <f t="shared" si="798"/>
        <v>0.11970610829455994</v>
      </c>
      <c r="AH399" s="30">
        <f t="shared" si="799"/>
        <v>1348.577527385555</v>
      </c>
      <c r="AI399" s="30">
        <f t="shared" si="800"/>
        <v>1173.0585696466951</v>
      </c>
      <c r="AJ399" s="30">
        <f t="shared" si="801"/>
        <v>719.13806189755121</v>
      </c>
      <c r="AK399" s="30">
        <f t="shared" si="802"/>
        <v>325.45936135341549</v>
      </c>
      <c r="AM399" s="30">
        <f t="shared" si="803"/>
        <v>3566.2335202832173</v>
      </c>
      <c r="AN399" s="12">
        <f t="shared" si="804"/>
        <v>0.53468430432438285</v>
      </c>
      <c r="AO399">
        <f t="shared" si="805"/>
        <v>2880.88</v>
      </c>
      <c r="AX399" s="164" t="s">
        <v>527</v>
      </c>
      <c r="AY399" s="108">
        <v>2880.88</v>
      </c>
    </row>
    <row r="400" spans="1:57" x14ac:dyDescent="0.3">
      <c r="A400" s="37" t="s">
        <v>528</v>
      </c>
      <c r="B400" s="37" t="s">
        <v>111</v>
      </c>
      <c r="C400" s="2"/>
      <c r="D400" s="2"/>
      <c r="E400" s="1">
        <f>VLOOKUP(B400,Площадь!A:B,2,0)</f>
        <v>32.799999999999997</v>
      </c>
      <c r="F400">
        <f t="shared" si="782"/>
        <v>120</v>
      </c>
      <c r="G400" s="1">
        <v>31</v>
      </c>
      <c r="H400" s="1">
        <v>28</v>
      </c>
      <c r="I400" s="1">
        <v>31</v>
      </c>
      <c r="J400" s="1">
        <v>30</v>
      </c>
      <c r="L400" s="112"/>
      <c r="N400" s="16">
        <f t="shared" si="783"/>
        <v>32.799999999999997</v>
      </c>
      <c r="O400" s="16">
        <f t="shared" si="784"/>
        <v>32.799999999999997</v>
      </c>
      <c r="P400" s="16">
        <f t="shared" si="785"/>
        <v>32.799999999999997</v>
      </c>
      <c r="Q400" s="16">
        <f t="shared" si="786"/>
        <v>32.799999999999997</v>
      </c>
      <c r="R400" s="120"/>
      <c r="S400" s="159">
        <f>VLOOKUP(B400,Объем!A:D,4,0)</f>
        <v>11.067531359347477</v>
      </c>
      <c r="T400" s="159">
        <f>VLOOKUP(B400,Объем!A:E,5,0)</f>
        <v>11.493</v>
      </c>
      <c r="U400" s="11">
        <f t="shared" si="787"/>
        <v>0.42546864065252343</v>
      </c>
      <c r="V400" s="95">
        <f t="shared" si="806"/>
        <v>0.13772206992577399</v>
      </c>
      <c r="W400" s="95">
        <f t="shared" si="807"/>
        <v>0.1240136894476377</v>
      </c>
      <c r="X400" s="95">
        <f t="shared" si="808"/>
        <v>9.8184367541801321E-2</v>
      </c>
      <c r="Y400" s="95">
        <f t="shared" si="809"/>
        <v>6.5548513737310451E-2</v>
      </c>
      <c r="Z400" s="12">
        <f t="shared" si="792"/>
        <v>0.24011243237101032</v>
      </c>
      <c r="AA400" s="12">
        <f t="shared" si="793"/>
        <v>0.20129992220348839</v>
      </c>
      <c r="AB400" s="12">
        <f t="shared" si="794"/>
        <v>8.3666842486571816E-2</v>
      </c>
      <c r="AD400" s="12">
        <f t="shared" si="795"/>
        <v>0.37783450229678428</v>
      </c>
      <c r="AE400" s="12">
        <f t="shared" si="796"/>
        <v>0.3253136116511261</v>
      </c>
      <c r="AF400" s="12">
        <f t="shared" si="797"/>
        <v>0.18185121002837312</v>
      </c>
      <c r="AG400" s="12">
        <f t="shared" si="798"/>
        <v>6.5548513737310451E-2</v>
      </c>
      <c r="AH400" s="30">
        <f t="shared" si="799"/>
        <v>1027.264001534543</v>
      </c>
      <c r="AI400" s="30">
        <f t="shared" si="800"/>
        <v>884.46915362931475</v>
      </c>
      <c r="AJ400" s="30">
        <f t="shared" si="801"/>
        <v>494.42070684934146</v>
      </c>
      <c r="AK400" s="30">
        <f t="shared" si="802"/>
        <v>178.21461011927443</v>
      </c>
      <c r="AM400" s="30">
        <f t="shared" si="803"/>
        <v>2584.3684721324735</v>
      </c>
      <c r="AN400" s="12">
        <f t="shared" si="804"/>
        <v>0.52507919706107054</v>
      </c>
      <c r="AO400">
        <f t="shared" si="805"/>
        <v>3493.12</v>
      </c>
      <c r="AQ400" s="75"/>
      <c r="AR400" s="75"/>
      <c r="AS400" s="75"/>
      <c r="AT400" s="75"/>
      <c r="AU400" s="75"/>
      <c r="AV400" s="75"/>
      <c r="AW400" s="75"/>
      <c r="AX400" s="164" t="s">
        <v>528</v>
      </c>
      <c r="AY400" s="108">
        <v>3493.12</v>
      </c>
      <c r="AZ400" s="75"/>
      <c r="BA400" s="75"/>
      <c r="BB400" s="75"/>
      <c r="BC400" s="75"/>
      <c r="BD400" s="75"/>
      <c r="BE400" s="75"/>
    </row>
    <row r="401" spans="1:57" x14ac:dyDescent="0.3">
      <c r="A401" s="37" t="s">
        <v>529</v>
      </c>
      <c r="B401" s="37" t="s">
        <v>112</v>
      </c>
      <c r="C401" s="2"/>
      <c r="D401" s="2"/>
      <c r="E401" s="1">
        <f>VLOOKUP(B401,Площадь!A:B,2,0)</f>
        <v>32.700000000000003</v>
      </c>
      <c r="F401">
        <f t="shared" si="782"/>
        <v>120</v>
      </c>
      <c r="G401" s="1">
        <v>31</v>
      </c>
      <c r="H401" s="1">
        <v>28</v>
      </c>
      <c r="I401" s="1">
        <v>31</v>
      </c>
      <c r="J401" s="1">
        <v>30</v>
      </c>
      <c r="L401" s="112"/>
      <c r="N401" s="16">
        <f t="shared" si="783"/>
        <v>32.700000000000003</v>
      </c>
      <c r="O401" s="16">
        <f t="shared" si="784"/>
        <v>32.700000000000003</v>
      </c>
      <c r="P401" s="16">
        <f t="shared" si="785"/>
        <v>32.700000000000003</v>
      </c>
      <c r="Q401" s="16">
        <f t="shared" si="786"/>
        <v>32.700000000000003</v>
      </c>
      <c r="R401" s="120"/>
      <c r="S401" s="159" t="str">
        <f>VLOOKUP(B401,Объем!A:D,4,0)</f>
        <v>12,044</v>
      </c>
      <c r="T401" s="159">
        <f>VLOOKUP(B401,Объем!A:E,5,0)</f>
        <v>12.599</v>
      </c>
      <c r="U401" s="11">
        <f t="shared" si="787"/>
        <v>0.55499999999999972</v>
      </c>
      <c r="V401" s="95">
        <f t="shared" si="806"/>
        <v>0.17965072276908167</v>
      </c>
      <c r="W401" s="95">
        <f t="shared" si="807"/>
        <v>0.16176890860365381</v>
      </c>
      <c r="X401" s="95">
        <f t="shared" si="808"/>
        <v>0.12807600555972143</v>
      </c>
      <c r="Y401" s="95">
        <f t="shared" si="809"/>
        <v>8.5504363067542846E-2</v>
      </c>
      <c r="Z401" s="12">
        <f t="shared" si="792"/>
        <v>0.23938038227231825</v>
      </c>
      <c r="AA401" s="12">
        <f t="shared" si="793"/>
        <v>0.20068620292847777</v>
      </c>
      <c r="AB401" s="12">
        <f t="shared" si="794"/>
        <v>8.3411760649722513E-2</v>
      </c>
      <c r="AD401" s="12">
        <f t="shared" si="795"/>
        <v>0.41903110504139995</v>
      </c>
      <c r="AE401" s="12">
        <f t="shared" si="796"/>
        <v>0.36245511153213161</v>
      </c>
      <c r="AF401" s="12">
        <f t="shared" si="797"/>
        <v>0.21148776620944393</v>
      </c>
      <c r="AG401" s="12">
        <f t="shared" si="798"/>
        <v>8.5504363067542846E-2</v>
      </c>
      <c r="AH401" s="30">
        <f t="shared" si="799"/>
        <v>1139.270149008659</v>
      </c>
      <c r="AI401" s="30">
        <f t="shared" si="800"/>
        <v>985.45020633579009</v>
      </c>
      <c r="AJ401" s="30">
        <f t="shared" si="801"/>
        <v>574.99716852556037</v>
      </c>
      <c r="AK401" s="30">
        <f t="shared" si="802"/>
        <v>232.47097239529685</v>
      </c>
      <c r="AM401" s="30">
        <f t="shared" si="803"/>
        <v>2932.1884962653066</v>
      </c>
      <c r="AN401" s="12">
        <f t="shared" si="804"/>
        <v>0.52347834585051856</v>
      </c>
      <c r="AO401">
        <f t="shared" si="805"/>
        <v>2915.68</v>
      </c>
      <c r="AX401" s="164" t="s">
        <v>529</v>
      </c>
      <c r="AY401" s="108">
        <v>2915.68</v>
      </c>
    </row>
    <row r="402" spans="1:57" x14ac:dyDescent="0.3">
      <c r="A402" s="37" t="s">
        <v>530</v>
      </c>
      <c r="B402" s="37" t="s">
        <v>113</v>
      </c>
      <c r="C402" s="2"/>
      <c r="D402" s="2"/>
      <c r="E402" s="1">
        <f>VLOOKUP(B402,Площадь!A:B,2,0)</f>
        <v>70.599999999999994</v>
      </c>
      <c r="F402">
        <f t="shared" si="782"/>
        <v>120</v>
      </c>
      <c r="G402" s="1">
        <v>31</v>
      </c>
      <c r="H402" s="1">
        <v>28</v>
      </c>
      <c r="I402" s="1">
        <v>31</v>
      </c>
      <c r="J402" s="1">
        <v>30</v>
      </c>
      <c r="L402" s="112"/>
      <c r="N402" s="16">
        <f t="shared" si="783"/>
        <v>70.599999999999994</v>
      </c>
      <c r="O402" s="16">
        <f t="shared" si="784"/>
        <v>70.599999999999994</v>
      </c>
      <c r="P402" s="16">
        <f t="shared" si="785"/>
        <v>70.599999999999994</v>
      </c>
      <c r="Q402" s="16">
        <f t="shared" si="786"/>
        <v>70.599999999999994</v>
      </c>
      <c r="R402" s="120"/>
      <c r="S402" s="159" t="str">
        <f>VLOOKUP(B402,Объем!A:D,4,0)</f>
        <v>нет</v>
      </c>
      <c r="T402" s="159" t="str">
        <f>VLOOKUP(B402,Объем!A:E,5,0)</f>
        <v>не работает</v>
      </c>
      <c r="U402" s="11" t="e">
        <f t="shared" si="787"/>
        <v>#VALUE!</v>
      </c>
      <c r="V402" s="95">
        <f>$V$631*$E402*G402</f>
        <v>0.70867712185039888</v>
      </c>
      <c r="W402" s="95">
        <f t="shared" ref="W402" si="810">$V$631*$E402*H402</f>
        <v>0.64009546489713454</v>
      </c>
      <c r="X402" s="95">
        <f t="shared" ref="X402" si="811">$V$631*$E402*I402</f>
        <v>0.70867712185039888</v>
      </c>
      <c r="Y402" s="95">
        <f t="shared" ref="Y402" si="812">$V$631*$E402*J402</f>
        <v>0.68581656953264414</v>
      </c>
      <c r="Z402" s="12">
        <f t="shared" si="792"/>
        <v>0.5168273696766259</v>
      </c>
      <c r="AA402" s="12">
        <f t="shared" si="793"/>
        <v>0.4332858081575085</v>
      </c>
      <c r="AB402" s="12">
        <f t="shared" si="794"/>
        <v>0.18008777681560884</v>
      </c>
      <c r="AD402" s="12">
        <f t="shared" si="795"/>
        <v>1.2255044915270248</v>
      </c>
      <c r="AE402" s="12">
        <f t="shared" si="796"/>
        <v>1.073381273054643</v>
      </c>
      <c r="AF402" s="12">
        <f t="shared" si="797"/>
        <v>0.88876489866600772</v>
      </c>
      <c r="AG402" s="12">
        <f t="shared" si="798"/>
        <v>0.68581656953264414</v>
      </c>
      <c r="AH402" s="30">
        <f t="shared" si="799"/>
        <v>3331.9261216535056</v>
      </c>
      <c r="AI402" s="30">
        <f t="shared" si="800"/>
        <v>2918.330472806425</v>
      </c>
      <c r="AJ402" s="30">
        <f t="shared" si="801"/>
        <v>2416.3917817911151</v>
      </c>
      <c r="AK402" s="30">
        <f t="shared" si="802"/>
        <v>1864.6118055767436</v>
      </c>
      <c r="AM402" s="30">
        <f t="shared" si="803"/>
        <v>10531.260181827789</v>
      </c>
      <c r="AN402" s="12">
        <f t="shared" si="804"/>
        <v>1.1302009546497431</v>
      </c>
      <c r="AO402">
        <f t="shared" si="805"/>
        <v>7347.32</v>
      </c>
      <c r="AX402" s="164" t="s">
        <v>530</v>
      </c>
      <c r="AY402" s="108">
        <v>7347.32</v>
      </c>
    </row>
    <row r="403" spans="1:57" ht="15" thickBot="1" x14ac:dyDescent="0.35">
      <c r="A403" s="37" t="s">
        <v>531</v>
      </c>
      <c r="B403" s="37" t="s">
        <v>114</v>
      </c>
      <c r="C403" s="2"/>
      <c r="D403" s="2"/>
      <c r="E403" s="1">
        <f>VLOOKUP(B403,Площадь!A:B,2,0)</f>
        <v>50.1</v>
      </c>
      <c r="F403">
        <f t="shared" si="782"/>
        <v>120</v>
      </c>
      <c r="G403" s="1">
        <v>31</v>
      </c>
      <c r="H403" s="1">
        <v>28</v>
      </c>
      <c r="I403" s="1">
        <v>31</v>
      </c>
      <c r="J403" s="1">
        <v>30</v>
      </c>
      <c r="L403" s="112"/>
      <c r="N403" s="16">
        <f t="shared" si="783"/>
        <v>50.1</v>
      </c>
      <c r="O403" s="16">
        <f t="shared" si="784"/>
        <v>50.1</v>
      </c>
      <c r="P403" s="16">
        <f t="shared" si="785"/>
        <v>50.1</v>
      </c>
      <c r="Q403" s="16">
        <f t="shared" si="786"/>
        <v>50.1</v>
      </c>
      <c r="R403" s="120"/>
      <c r="S403" s="159" t="str">
        <f>VLOOKUP(B403,Объем!A:D,4,0)</f>
        <v>17,333</v>
      </c>
      <c r="T403" s="159">
        <f>VLOOKUP(B403,Объем!A:E,5,0)</f>
        <v>19.420999999999999</v>
      </c>
      <c r="U403" s="11">
        <f t="shared" si="787"/>
        <v>2.088000000000001</v>
      </c>
      <c r="V403" s="95">
        <f>$U403*V$627/G$1*G403</f>
        <v>0.67587515160692424</v>
      </c>
      <c r="W403" s="95">
        <f t="shared" ref="W403" si="813">$U403*W$627/H$1*H403</f>
        <v>0.60860086696293603</v>
      </c>
      <c r="X403" s="95">
        <f t="shared" ref="X403" si="814">$U403*X$627/I$1*I403</f>
        <v>0.48184270199765511</v>
      </c>
      <c r="Y403" s="95">
        <f t="shared" ref="Y403" si="815">$U403*Y$627/J$1*J403</f>
        <v>0.32168127943248587</v>
      </c>
      <c r="Z403" s="12">
        <f t="shared" si="792"/>
        <v>0.36675709944474449</v>
      </c>
      <c r="AA403" s="12">
        <f t="shared" si="793"/>
        <v>0.30747335678032833</v>
      </c>
      <c r="AB403" s="12">
        <f t="shared" si="794"/>
        <v>0.12779600026150148</v>
      </c>
      <c r="AD403" s="12">
        <f t="shared" si="795"/>
        <v>1.0426322510516688</v>
      </c>
      <c r="AE403" s="12">
        <f t="shared" si="796"/>
        <v>0.91607422374326442</v>
      </c>
      <c r="AF403" s="12">
        <f t="shared" si="797"/>
        <v>0.60963870225915662</v>
      </c>
      <c r="AG403" s="12">
        <f t="shared" si="798"/>
        <v>0.32168127943248587</v>
      </c>
      <c r="AH403" s="30">
        <f t="shared" si="799"/>
        <v>2834.7294168042981</v>
      </c>
      <c r="AI403" s="30">
        <f t="shared" si="800"/>
        <v>2490.6409209976623</v>
      </c>
      <c r="AJ403" s="30">
        <f t="shared" si="801"/>
        <v>1657.4978964762404</v>
      </c>
      <c r="AK403" s="30">
        <f t="shared" si="802"/>
        <v>874.59349614663131</v>
      </c>
      <c r="AM403" s="30">
        <f t="shared" si="803"/>
        <v>7857.4617304248313</v>
      </c>
      <c r="AN403" s="12">
        <f t="shared" si="804"/>
        <v>0.80202645648657434</v>
      </c>
      <c r="AO403">
        <f t="shared" si="805"/>
        <v>4499.12</v>
      </c>
      <c r="AX403" s="164" t="s">
        <v>531</v>
      </c>
      <c r="AY403" s="108">
        <v>4499.12</v>
      </c>
    </row>
    <row r="404" spans="1:57" x14ac:dyDescent="0.3">
      <c r="A404" s="37" t="s">
        <v>532</v>
      </c>
      <c r="B404" s="37" t="s">
        <v>115</v>
      </c>
      <c r="C404" s="2"/>
      <c r="D404" s="2"/>
      <c r="E404" s="1">
        <f>VLOOKUP(B404,Площадь!A:B,2,0)</f>
        <v>38.5</v>
      </c>
      <c r="F404">
        <f t="shared" si="782"/>
        <v>120</v>
      </c>
      <c r="G404" s="1">
        <v>31</v>
      </c>
      <c r="H404" s="1">
        <v>28</v>
      </c>
      <c r="I404" s="1">
        <v>31</v>
      </c>
      <c r="J404" s="1">
        <v>30</v>
      </c>
      <c r="L404" s="112"/>
      <c r="N404" s="16">
        <f t="shared" si="783"/>
        <v>38.5</v>
      </c>
      <c r="O404" s="16">
        <f t="shared" si="784"/>
        <v>38.5</v>
      </c>
      <c r="P404" s="16">
        <f t="shared" si="785"/>
        <v>38.5</v>
      </c>
      <c r="Q404" s="16">
        <f t="shared" si="786"/>
        <v>38.5</v>
      </c>
      <c r="R404" s="122"/>
      <c r="S404" s="159" t="str">
        <f>VLOOKUP(B404,Объем!A:D,4,0)</f>
        <v>нет</v>
      </c>
      <c r="T404" s="159" t="str">
        <f>VLOOKUP(B404,Объем!A:E,5,0)</f>
        <v>не работает</v>
      </c>
      <c r="U404" s="11" t="e">
        <f t="shared" si="787"/>
        <v>#VALUE!</v>
      </c>
      <c r="V404" s="95">
        <f t="shared" ref="V404:V405" si="816">$V$631*$E404*G404</f>
        <v>0.38645990355864535</v>
      </c>
      <c r="W404" s="95">
        <f t="shared" ref="W404:W405" si="817">$V$631*$E404*H404</f>
        <v>0.34906055805296998</v>
      </c>
      <c r="X404" s="95">
        <f t="shared" ref="X404:X405" si="818">$V$631*$E404*I404</f>
        <v>0.38645990355864535</v>
      </c>
      <c r="Y404" s="95">
        <f t="shared" ref="Y404:Y405" si="819">$V$631*$E404*J404</f>
        <v>0.37399345505675352</v>
      </c>
      <c r="Z404" s="12">
        <f t="shared" si="792"/>
        <v>0.2818392879964603</v>
      </c>
      <c r="AA404" s="12">
        <f t="shared" si="793"/>
        <v>0.23628192087909461</v>
      </c>
      <c r="AB404" s="12">
        <f t="shared" si="794"/>
        <v>9.8206507186982164E-2</v>
      </c>
      <c r="AD404" s="12">
        <f t="shared" si="795"/>
        <v>0.66829919155510564</v>
      </c>
      <c r="AE404" s="12">
        <f t="shared" si="796"/>
        <v>0.58534247893206459</v>
      </c>
      <c r="AF404" s="12">
        <f t="shared" si="797"/>
        <v>0.4846664107456275</v>
      </c>
      <c r="AG404" s="12">
        <f t="shared" si="798"/>
        <v>0.37399345505675352</v>
      </c>
      <c r="AH404" s="30">
        <f t="shared" si="799"/>
        <v>1816.9852079838524</v>
      </c>
      <c r="AI404" s="30">
        <f t="shared" si="800"/>
        <v>1591.440838570076</v>
      </c>
      <c r="AJ404" s="30">
        <f t="shared" si="801"/>
        <v>1317.720730863427</v>
      </c>
      <c r="AK404" s="30">
        <f t="shared" si="802"/>
        <v>1016.8208854774027</v>
      </c>
      <c r="AM404" s="30">
        <f t="shared" si="803"/>
        <v>5742.9676628947582</v>
      </c>
      <c r="AN404" s="12">
        <f t="shared" si="804"/>
        <v>0.61632771606253711</v>
      </c>
      <c r="AO404">
        <f t="shared" si="805"/>
        <v>4006.44</v>
      </c>
      <c r="AX404" s="164" t="s">
        <v>532</v>
      </c>
      <c r="AY404" s="108">
        <v>4006.44</v>
      </c>
    </row>
    <row r="405" spans="1:57" x14ac:dyDescent="0.3">
      <c r="A405" s="37" t="s">
        <v>533</v>
      </c>
      <c r="B405" s="37" t="s">
        <v>116</v>
      </c>
      <c r="C405" s="2"/>
      <c r="D405" s="2"/>
      <c r="E405" s="1">
        <f>VLOOKUP(B405,Площадь!A:B,2,0)</f>
        <v>33.4</v>
      </c>
      <c r="F405">
        <f t="shared" si="782"/>
        <v>120</v>
      </c>
      <c r="G405" s="1">
        <v>31</v>
      </c>
      <c r="H405" s="1">
        <v>28</v>
      </c>
      <c r="I405" s="1">
        <v>31</v>
      </c>
      <c r="J405" s="1">
        <v>30</v>
      </c>
      <c r="L405" s="112"/>
      <c r="N405" s="16">
        <f t="shared" si="783"/>
        <v>33.4</v>
      </c>
      <c r="O405" s="16">
        <f t="shared" si="784"/>
        <v>33.4</v>
      </c>
      <c r="P405" s="16">
        <f t="shared" si="785"/>
        <v>33.4</v>
      </c>
      <c r="Q405" s="16">
        <f t="shared" si="786"/>
        <v>33.4</v>
      </c>
      <c r="R405" s="120"/>
      <c r="S405" s="159">
        <f>VLOOKUP(B405,Объем!A:D,4,0)</f>
        <v>9.152244545623315</v>
      </c>
      <c r="T405" s="159" t="str">
        <f>VLOOKUP(B405,Объем!A:E,5,0)</f>
        <v>не работает</v>
      </c>
      <c r="U405" s="11" t="e">
        <f t="shared" si="787"/>
        <v>#VALUE!</v>
      </c>
      <c r="V405" s="95">
        <f t="shared" si="816"/>
        <v>0.335266513736591</v>
      </c>
      <c r="W405" s="95">
        <f t="shared" si="817"/>
        <v>0.30282136724595315</v>
      </c>
      <c r="X405" s="95">
        <f t="shared" si="818"/>
        <v>0.335266513736591</v>
      </c>
      <c r="Y405" s="95">
        <f t="shared" si="819"/>
        <v>0.32445146490637838</v>
      </c>
      <c r="Z405" s="12">
        <f t="shared" si="792"/>
        <v>0.24450473296316297</v>
      </c>
      <c r="AA405" s="12">
        <f t="shared" si="793"/>
        <v>0.20498223785355218</v>
      </c>
      <c r="AB405" s="12">
        <f t="shared" si="794"/>
        <v>8.5197333507667644E-2</v>
      </c>
      <c r="AD405" s="12">
        <f t="shared" si="795"/>
        <v>0.57977124669975399</v>
      </c>
      <c r="AE405" s="12">
        <f t="shared" si="796"/>
        <v>0.5078036050995054</v>
      </c>
      <c r="AF405" s="12">
        <f t="shared" si="797"/>
        <v>0.42046384724425867</v>
      </c>
      <c r="AG405" s="12">
        <f t="shared" si="798"/>
        <v>0.32445146490637838</v>
      </c>
      <c r="AH405" s="30">
        <f t="shared" si="799"/>
        <v>1576.2936609522253</v>
      </c>
      <c r="AI405" s="30">
        <f t="shared" si="800"/>
        <v>1380.6265976166374</v>
      </c>
      <c r="AJ405" s="30">
        <f t="shared" si="801"/>
        <v>1143.1655171646355</v>
      </c>
      <c r="AK405" s="30">
        <f t="shared" si="802"/>
        <v>882.12513181675968</v>
      </c>
      <c r="AM405" s="30">
        <f t="shared" si="803"/>
        <v>4982.2109075502576</v>
      </c>
      <c r="AN405" s="12">
        <f t="shared" si="804"/>
        <v>0.53468430432438285</v>
      </c>
      <c r="AO405">
        <f t="shared" si="805"/>
        <v>3475.72</v>
      </c>
      <c r="AX405" s="164" t="s">
        <v>533</v>
      </c>
      <c r="AY405" s="108">
        <v>3475.72</v>
      </c>
    </row>
    <row r="406" spans="1:57" s="75" customFormat="1" x14ac:dyDescent="0.3">
      <c r="A406" s="37" t="s">
        <v>534</v>
      </c>
      <c r="B406" s="37" t="s">
        <v>22</v>
      </c>
      <c r="C406" s="2"/>
      <c r="D406" s="2"/>
      <c r="E406" s="1">
        <f>VLOOKUP(B406,Площадь!A:B,2,0)</f>
        <v>50.1</v>
      </c>
      <c r="F406">
        <f t="shared" si="782"/>
        <v>120</v>
      </c>
      <c r="G406" s="1">
        <v>31</v>
      </c>
      <c r="H406" s="1">
        <v>28</v>
      </c>
      <c r="I406" s="1">
        <v>31</v>
      </c>
      <c r="J406" s="1">
        <v>30</v>
      </c>
      <c r="K406" s="4"/>
      <c r="L406" s="112"/>
      <c r="M406" s="4"/>
      <c r="N406" s="16">
        <f t="shared" si="783"/>
        <v>50.1</v>
      </c>
      <c r="O406" s="16">
        <f t="shared" si="784"/>
        <v>50.1</v>
      </c>
      <c r="P406" s="16">
        <f t="shared" si="785"/>
        <v>50.1</v>
      </c>
      <c r="Q406" s="16">
        <f t="shared" si="786"/>
        <v>50.1</v>
      </c>
      <c r="R406" s="124"/>
      <c r="S406" s="159" t="str">
        <f>VLOOKUP(B406,Объем!A:D,4,0)</f>
        <v>20,132</v>
      </c>
      <c r="T406" s="159">
        <f>VLOOKUP(B406,Объем!A:E,5,0)</f>
        <v>22.154</v>
      </c>
      <c r="U406" s="11">
        <f t="shared" si="787"/>
        <v>2.0219999999999985</v>
      </c>
      <c r="V406" s="95">
        <f>$U406*V$627/G$1*G406</f>
        <v>0.65451128187222174</v>
      </c>
      <c r="W406" s="95">
        <f t="shared" ref="W406" si="820">$U406*W$627/H$1*H406</f>
        <v>0.58936348323709531</v>
      </c>
      <c r="X406" s="95">
        <f t="shared" ref="X406" si="821">$U406*X$627/I$1*I406</f>
        <v>0.46661204187703903</v>
      </c>
      <c r="Y406" s="95">
        <f t="shared" ref="Y406" si="822">$U406*Y$627/J$1*J406</f>
        <v>0.3115131930136425</v>
      </c>
      <c r="Z406" s="12">
        <f t="shared" si="792"/>
        <v>0.36675709944474449</v>
      </c>
      <c r="AA406" s="12">
        <f t="shared" si="793"/>
        <v>0.30747335678032833</v>
      </c>
      <c r="AB406" s="12">
        <f t="shared" si="794"/>
        <v>0.12779600026150148</v>
      </c>
      <c r="AC406" s="12"/>
      <c r="AD406" s="12">
        <f t="shared" si="795"/>
        <v>1.0212683813169663</v>
      </c>
      <c r="AE406" s="12">
        <f t="shared" si="796"/>
        <v>0.89683684001742359</v>
      </c>
      <c r="AF406" s="12">
        <f t="shared" si="797"/>
        <v>0.59440804213854048</v>
      </c>
      <c r="AG406" s="12">
        <f t="shared" si="798"/>
        <v>0.3115131930136425</v>
      </c>
      <c r="AH406" s="30">
        <f t="shared" si="799"/>
        <v>2776.6449004921947</v>
      </c>
      <c r="AI406" s="30">
        <f t="shared" si="800"/>
        <v>2438.3379373761718</v>
      </c>
      <c r="AJ406" s="30">
        <f t="shared" si="801"/>
        <v>1616.0884731271067</v>
      </c>
      <c r="AK406" s="30">
        <f t="shared" si="802"/>
        <v>846.94829942935155</v>
      </c>
      <c r="AL406"/>
      <c r="AM406" s="30">
        <f t="shared" si="803"/>
        <v>7678.0196104248253</v>
      </c>
      <c r="AN406" s="12">
        <f t="shared" si="804"/>
        <v>0.80202645648657434</v>
      </c>
      <c r="AO406">
        <f t="shared" si="805"/>
        <v>5695.4</v>
      </c>
      <c r="AP406"/>
      <c r="AQ406"/>
      <c r="AR406"/>
      <c r="AS406"/>
      <c r="AT406"/>
      <c r="AU406"/>
      <c r="AV406"/>
      <c r="AW406"/>
      <c r="AX406" s="164" t="s">
        <v>534</v>
      </c>
      <c r="AY406" s="108">
        <v>5695.4</v>
      </c>
      <c r="AZ406"/>
      <c r="BA406"/>
      <c r="BB406"/>
      <c r="BC406"/>
      <c r="BD406"/>
      <c r="BE406"/>
    </row>
    <row r="407" spans="1:57" x14ac:dyDescent="0.3">
      <c r="A407" s="37" t="s">
        <v>535</v>
      </c>
      <c r="B407" s="37" t="s">
        <v>117</v>
      </c>
      <c r="C407" s="2"/>
      <c r="D407" s="2"/>
      <c r="E407" s="1">
        <f>VLOOKUP(B407,Площадь!A:B,2,0)</f>
        <v>32.799999999999997</v>
      </c>
      <c r="F407">
        <f t="shared" si="782"/>
        <v>120</v>
      </c>
      <c r="G407" s="1">
        <v>31</v>
      </c>
      <c r="H407" s="1">
        <v>28</v>
      </c>
      <c r="I407" s="1">
        <v>31</v>
      </c>
      <c r="J407" s="1">
        <v>30</v>
      </c>
      <c r="L407" s="112"/>
      <c r="N407" s="16">
        <f t="shared" si="783"/>
        <v>32.799999999999997</v>
      </c>
      <c r="O407" s="16">
        <f t="shared" si="784"/>
        <v>32.799999999999997</v>
      </c>
      <c r="P407" s="16">
        <f t="shared" si="785"/>
        <v>32.799999999999997</v>
      </c>
      <c r="Q407" s="16">
        <f t="shared" si="786"/>
        <v>32.799999999999997</v>
      </c>
      <c r="R407" s="120"/>
      <c r="S407" s="159" t="str">
        <f>VLOOKUP(B407,Объем!A:D,4,0)</f>
        <v>нет</v>
      </c>
      <c r="T407" s="159" t="str">
        <f>VLOOKUP(B407,Объем!A:E,5,0)</f>
        <v>не работает</v>
      </c>
      <c r="U407" s="11" t="e">
        <f t="shared" si="787"/>
        <v>#VALUE!</v>
      </c>
      <c r="V407" s="95">
        <f t="shared" ref="V407:V408" si="823">$V$631*$E407*G407</f>
        <v>0.32924376199281985</v>
      </c>
      <c r="W407" s="95">
        <f t="shared" ref="W407:W408" si="824">$V$631*$E407*H407</f>
        <v>0.29738146244512764</v>
      </c>
      <c r="X407" s="95">
        <f t="shared" ref="X407:X408" si="825">$V$631*$E407*I407</f>
        <v>0.32924376199281985</v>
      </c>
      <c r="Y407" s="95">
        <f t="shared" ref="Y407:Y408" si="826">$V$631*$E407*J407</f>
        <v>0.31862299547692247</v>
      </c>
      <c r="Z407" s="12">
        <f t="shared" si="792"/>
        <v>0.24011243237101032</v>
      </c>
      <c r="AA407" s="12">
        <f t="shared" si="793"/>
        <v>0.20129992220348839</v>
      </c>
      <c r="AB407" s="12">
        <f t="shared" si="794"/>
        <v>8.3666842486571816E-2</v>
      </c>
      <c r="AD407" s="12">
        <f t="shared" si="795"/>
        <v>0.56935619436383011</v>
      </c>
      <c r="AE407" s="12">
        <f t="shared" si="796"/>
        <v>0.498681384648616</v>
      </c>
      <c r="AF407" s="12">
        <f t="shared" si="797"/>
        <v>0.41291060447939165</v>
      </c>
      <c r="AG407" s="12">
        <f t="shared" si="798"/>
        <v>0.31862299547692247</v>
      </c>
      <c r="AH407" s="30">
        <f t="shared" si="799"/>
        <v>1547.9770083602687</v>
      </c>
      <c r="AI407" s="30">
        <f t="shared" si="800"/>
        <v>1355.8249222103502</v>
      </c>
      <c r="AJ407" s="30">
        <f t="shared" si="801"/>
        <v>1122.6296096706596</v>
      </c>
      <c r="AK407" s="30">
        <f t="shared" si="802"/>
        <v>866.27857256256641</v>
      </c>
      <c r="AM407" s="30">
        <f t="shared" si="803"/>
        <v>4892.7101128038448</v>
      </c>
      <c r="AN407" s="12">
        <f t="shared" si="804"/>
        <v>0.52507919706107054</v>
      </c>
      <c r="AO407">
        <f t="shared" si="805"/>
        <v>3413.76</v>
      </c>
      <c r="AX407" s="164" t="s">
        <v>535</v>
      </c>
      <c r="AY407" s="108">
        <v>3413.76</v>
      </c>
    </row>
    <row r="408" spans="1:57" x14ac:dyDescent="0.3">
      <c r="A408" s="37" t="s">
        <v>536</v>
      </c>
      <c r="B408" s="37" t="s">
        <v>118</v>
      </c>
      <c r="C408" s="2"/>
      <c r="D408" s="2"/>
      <c r="E408" s="1">
        <f>VLOOKUP(B408,Площадь!A:B,2,0)</f>
        <v>32.700000000000003</v>
      </c>
      <c r="F408">
        <f t="shared" si="782"/>
        <v>120</v>
      </c>
      <c r="G408" s="1">
        <v>31</v>
      </c>
      <c r="H408" s="1">
        <v>28</v>
      </c>
      <c r="I408" s="1">
        <v>31</v>
      </c>
      <c r="J408" s="1">
        <v>30</v>
      </c>
      <c r="L408" s="112"/>
      <c r="N408" s="16">
        <f t="shared" si="783"/>
        <v>32.700000000000003</v>
      </c>
      <c r="O408" s="16">
        <f t="shared" si="784"/>
        <v>32.700000000000003</v>
      </c>
      <c r="P408" s="16">
        <f t="shared" si="785"/>
        <v>32.700000000000003</v>
      </c>
      <c r="Q408" s="16">
        <f t="shared" si="786"/>
        <v>32.700000000000003</v>
      </c>
      <c r="R408" s="120"/>
      <c r="S408" s="159">
        <f>VLOOKUP(B408,Объем!A:D,4,0)</f>
        <v>11.655919061134199</v>
      </c>
      <c r="T408" s="159" t="str">
        <f>VLOOKUP(B408,Объем!A:E,5,0)</f>
        <v>не работает</v>
      </c>
      <c r="U408" s="11" t="e">
        <f t="shared" si="787"/>
        <v>#VALUE!</v>
      </c>
      <c r="V408" s="95">
        <f t="shared" si="823"/>
        <v>0.3282399700355248</v>
      </c>
      <c r="W408" s="95">
        <f t="shared" si="824"/>
        <v>0.29647481164499012</v>
      </c>
      <c r="X408" s="95">
        <f t="shared" si="825"/>
        <v>0.3282399700355248</v>
      </c>
      <c r="Y408" s="95">
        <f t="shared" si="826"/>
        <v>0.31765158390534659</v>
      </c>
      <c r="Z408" s="12">
        <f t="shared" si="792"/>
        <v>0.23938038227231825</v>
      </c>
      <c r="AA408" s="12">
        <f t="shared" si="793"/>
        <v>0.20068620292847777</v>
      </c>
      <c r="AB408" s="12">
        <f t="shared" si="794"/>
        <v>8.3411760649722513E-2</v>
      </c>
      <c r="AD408" s="12">
        <f t="shared" si="795"/>
        <v>0.56762035230784302</v>
      </c>
      <c r="AE408" s="12">
        <f t="shared" si="796"/>
        <v>0.4971610145734679</v>
      </c>
      <c r="AF408" s="12">
        <f t="shared" si="797"/>
        <v>0.4116517306852473</v>
      </c>
      <c r="AG408" s="12">
        <f t="shared" si="798"/>
        <v>0.31765158390534659</v>
      </c>
      <c r="AH408" s="30">
        <f t="shared" si="799"/>
        <v>1543.2575662616098</v>
      </c>
      <c r="AI408" s="30">
        <f t="shared" si="800"/>
        <v>1351.691309642636</v>
      </c>
      <c r="AJ408" s="30">
        <f t="shared" si="801"/>
        <v>1119.206958421664</v>
      </c>
      <c r="AK408" s="30">
        <f t="shared" si="802"/>
        <v>863.63747935353445</v>
      </c>
      <c r="AM408" s="30">
        <f t="shared" si="803"/>
        <v>4877.7933136794445</v>
      </c>
      <c r="AN408" s="12">
        <f t="shared" si="804"/>
        <v>0.52347834585051856</v>
      </c>
      <c r="AO408">
        <f t="shared" si="805"/>
        <v>3402.88</v>
      </c>
      <c r="AX408" s="164" t="s">
        <v>536</v>
      </c>
      <c r="AY408" s="108">
        <v>3402.88</v>
      </c>
    </row>
    <row r="409" spans="1:57" x14ac:dyDescent="0.3">
      <c r="A409" s="37" t="s">
        <v>537</v>
      </c>
      <c r="B409" s="37" t="s">
        <v>119</v>
      </c>
      <c r="C409" s="2"/>
      <c r="D409" s="2"/>
      <c r="E409" s="1">
        <f>VLOOKUP(B409,Площадь!A:B,2,0)</f>
        <v>70.599999999999994</v>
      </c>
      <c r="F409">
        <f t="shared" si="782"/>
        <v>120</v>
      </c>
      <c r="G409" s="1">
        <v>31</v>
      </c>
      <c r="H409" s="1">
        <v>28</v>
      </c>
      <c r="I409" s="1">
        <v>31</v>
      </c>
      <c r="J409" s="1">
        <v>30</v>
      </c>
      <c r="L409" s="112"/>
      <c r="N409" s="16">
        <f t="shared" si="783"/>
        <v>70.599999999999994</v>
      </c>
      <c r="O409" s="16">
        <f t="shared" si="784"/>
        <v>70.599999999999994</v>
      </c>
      <c r="P409" s="16">
        <f t="shared" si="785"/>
        <v>70.599999999999994</v>
      </c>
      <c r="Q409" s="16">
        <f t="shared" si="786"/>
        <v>70.599999999999994</v>
      </c>
      <c r="R409" s="120"/>
      <c r="S409" s="159" t="str">
        <f>VLOOKUP(B409,Объем!A:D,4,0)</f>
        <v>20,884</v>
      </c>
      <c r="T409" s="159">
        <f>VLOOKUP(B409,Объем!A:E,5,0)</f>
        <v>23.872</v>
      </c>
      <c r="U409" s="11">
        <f t="shared" si="787"/>
        <v>2.9879999999999995</v>
      </c>
      <c r="V409" s="95">
        <f t="shared" ref="V409:V410" si="827">$U409*V$627/G$1*G409</f>
        <v>0.96720064798921845</v>
      </c>
      <c r="W409" s="95">
        <f t="shared" ref="W409:W410" si="828">$U409*W$627/H$1*H409</f>
        <v>0.87092882686075268</v>
      </c>
      <c r="X409" s="95">
        <f t="shared" ref="X409:X410" si="829">$U409*X$627/I$1*I409</f>
        <v>0.68953352182423022</v>
      </c>
      <c r="Y409" s="95">
        <f t="shared" ref="Y409:Y410" si="830">$U409*Y$627/J$1*J409</f>
        <v>0.46033700332579841</v>
      </c>
      <c r="Z409" s="12">
        <f t="shared" si="792"/>
        <v>0.5168273696766259</v>
      </c>
      <c r="AA409" s="12">
        <f t="shared" si="793"/>
        <v>0.4332858081575085</v>
      </c>
      <c r="AB409" s="12">
        <f t="shared" si="794"/>
        <v>0.18008777681560884</v>
      </c>
      <c r="AD409" s="12">
        <f t="shared" si="795"/>
        <v>1.4840280176658442</v>
      </c>
      <c r="AE409" s="12">
        <f t="shared" si="796"/>
        <v>1.3042146350182611</v>
      </c>
      <c r="AF409" s="12">
        <f t="shared" si="797"/>
        <v>0.86962129863983906</v>
      </c>
      <c r="AG409" s="12">
        <f t="shared" si="798"/>
        <v>0.46033700332579841</v>
      </c>
      <c r="AH409" s="30">
        <f t="shared" si="799"/>
        <v>4034.8050549902509</v>
      </c>
      <c r="AI409" s="30">
        <f t="shared" si="800"/>
        <v>3545.9248339803489</v>
      </c>
      <c r="AJ409" s="30">
        <f t="shared" si="801"/>
        <v>2364.3437791679676</v>
      </c>
      <c r="AK409" s="30">
        <f t="shared" si="802"/>
        <v>1251.5734513822474</v>
      </c>
      <c r="AM409" s="30">
        <f t="shared" si="803"/>
        <v>11196.647119520816</v>
      </c>
      <c r="AN409" s="12">
        <f t="shared" si="804"/>
        <v>1.1302009546497431</v>
      </c>
      <c r="AO409">
        <f t="shared" si="805"/>
        <v>7509.4</v>
      </c>
      <c r="AX409" s="164" t="s">
        <v>537</v>
      </c>
      <c r="AY409" s="108">
        <v>7509.4</v>
      </c>
    </row>
    <row r="410" spans="1:57" x14ac:dyDescent="0.3">
      <c r="A410" s="37" t="s">
        <v>538</v>
      </c>
      <c r="B410" s="37" t="s">
        <v>120</v>
      </c>
      <c r="C410" s="2"/>
      <c r="D410" s="2"/>
      <c r="E410" s="1">
        <f>VLOOKUP(B410,Площадь!A:B,2,0)</f>
        <v>50.1</v>
      </c>
      <c r="F410">
        <f t="shared" si="782"/>
        <v>120</v>
      </c>
      <c r="G410" s="1">
        <v>31</v>
      </c>
      <c r="H410" s="1">
        <v>28</v>
      </c>
      <c r="I410" s="1">
        <v>31</v>
      </c>
      <c r="J410" s="1">
        <v>30</v>
      </c>
      <c r="L410" s="112"/>
      <c r="N410" s="16">
        <f t="shared" si="783"/>
        <v>50.1</v>
      </c>
      <c r="O410" s="16">
        <f t="shared" si="784"/>
        <v>50.1</v>
      </c>
      <c r="P410" s="16">
        <f t="shared" si="785"/>
        <v>50.1</v>
      </c>
      <c r="Q410" s="16">
        <f t="shared" si="786"/>
        <v>50.1</v>
      </c>
      <c r="R410" s="120"/>
      <c r="S410" s="159" t="str">
        <f>VLOOKUP(B410,Объем!A:D,4,0)</f>
        <v>19,224</v>
      </c>
      <c r="T410" s="159">
        <f>VLOOKUP(B410,Объем!A:E,5,0)</f>
        <v>19.231000000000002</v>
      </c>
      <c r="U410" s="11">
        <f t="shared" si="787"/>
        <v>7.0000000000014495E-3</v>
      </c>
      <c r="V410" s="95">
        <f t="shared" si="827"/>
        <v>2.265864971862762E-3</v>
      </c>
      <c r="W410" s="95">
        <f t="shared" si="828"/>
        <v>2.0403285769834446E-3</v>
      </c>
      <c r="X410" s="95">
        <f t="shared" si="829"/>
        <v>1.6153730430959207E-3</v>
      </c>
      <c r="Y410" s="95">
        <f t="shared" si="830"/>
        <v>1.0784334080593228E-3</v>
      </c>
      <c r="Z410" s="12">
        <f t="shared" si="792"/>
        <v>0.36675709944474449</v>
      </c>
      <c r="AA410" s="12">
        <f t="shared" si="793"/>
        <v>0.30747335678032833</v>
      </c>
      <c r="AB410" s="12">
        <f t="shared" si="794"/>
        <v>0.12779600026150148</v>
      </c>
      <c r="AD410" s="12">
        <f t="shared" si="795"/>
        <v>0.36902296441660726</v>
      </c>
      <c r="AE410" s="12">
        <f t="shared" si="796"/>
        <v>0.30951368535731177</v>
      </c>
      <c r="AF410" s="12">
        <f t="shared" si="797"/>
        <v>0.1294113733045974</v>
      </c>
      <c r="AG410" s="12">
        <f t="shared" si="798"/>
        <v>1.0784334080593228E-3</v>
      </c>
      <c r="AH410" s="30">
        <f t="shared" si="799"/>
        <v>1003.3070161151602</v>
      </c>
      <c r="AI410" s="30">
        <f t="shared" si="800"/>
        <v>841.51199802316648</v>
      </c>
      <c r="AJ410" s="30">
        <f t="shared" si="801"/>
        <v>351.8462299680055</v>
      </c>
      <c r="AK410" s="30">
        <f t="shared" si="802"/>
        <v>2.9320663184998481</v>
      </c>
      <c r="AM410" s="30">
        <f t="shared" si="803"/>
        <v>2199.5973104248319</v>
      </c>
      <c r="AN410" s="12">
        <f t="shared" si="804"/>
        <v>0.80202645648657434</v>
      </c>
      <c r="AO410">
        <f t="shared" si="805"/>
        <v>2043.48</v>
      </c>
      <c r="AX410" s="164" t="s">
        <v>538</v>
      </c>
      <c r="AY410" s="108">
        <v>2043.48</v>
      </c>
    </row>
    <row r="411" spans="1:57" ht="15" thickBot="1" x14ac:dyDescent="0.35">
      <c r="A411" s="37" t="s">
        <v>1214</v>
      </c>
      <c r="B411" s="37" t="s">
        <v>121</v>
      </c>
      <c r="C411" s="2"/>
      <c r="D411" s="2"/>
      <c r="E411" s="1">
        <f>VLOOKUP(B411,Площадь!A:B,2,0)</f>
        <v>38.5</v>
      </c>
      <c r="F411">
        <f t="shared" si="782"/>
        <v>120</v>
      </c>
      <c r="G411" s="1">
        <v>31</v>
      </c>
      <c r="H411" s="1">
        <v>28</v>
      </c>
      <c r="I411" s="1">
        <v>31</v>
      </c>
      <c r="J411" s="1">
        <v>30</v>
      </c>
      <c r="L411" s="112"/>
      <c r="N411" s="16">
        <f t="shared" si="783"/>
        <v>38.5</v>
      </c>
      <c r="O411" s="16">
        <f t="shared" si="784"/>
        <v>38.5</v>
      </c>
      <c r="P411" s="16">
        <f t="shared" si="785"/>
        <v>38.5</v>
      </c>
      <c r="Q411" s="16">
        <f t="shared" si="786"/>
        <v>38.5</v>
      </c>
      <c r="R411" s="120"/>
      <c r="S411" s="159">
        <f>VLOOKUP(B411,Объем!A:D,4,0)</f>
        <v>22.752340162648711</v>
      </c>
      <c r="T411" s="159" t="str">
        <f>VLOOKUP(B411,Объем!A:E,5,0)</f>
        <v>не работает</v>
      </c>
      <c r="U411" s="11" t="e">
        <f t="shared" si="787"/>
        <v>#VALUE!</v>
      </c>
      <c r="V411" s="95">
        <f>$V$631*$E411*G411</f>
        <v>0.38645990355864535</v>
      </c>
      <c r="W411" s="95">
        <f t="shared" ref="W411" si="831">$V$631*$E411*H411</f>
        <v>0.34906055805296998</v>
      </c>
      <c r="X411" s="95">
        <f t="shared" ref="X411" si="832">$V$631*$E411*I411</f>
        <v>0.38645990355864535</v>
      </c>
      <c r="Y411" s="95">
        <f t="shared" ref="Y411" si="833">$V$631*$E411*J411</f>
        <v>0.37399345505675352</v>
      </c>
      <c r="Z411" s="12">
        <f t="shared" si="792"/>
        <v>0.2818392879964603</v>
      </c>
      <c r="AA411" s="12">
        <f t="shared" si="793"/>
        <v>0.23628192087909461</v>
      </c>
      <c r="AB411" s="12">
        <f t="shared" si="794"/>
        <v>9.8206507186982164E-2</v>
      </c>
      <c r="AD411" s="12">
        <f t="shared" si="795"/>
        <v>0.66829919155510564</v>
      </c>
      <c r="AE411" s="12">
        <f t="shared" si="796"/>
        <v>0.58534247893206459</v>
      </c>
      <c r="AF411" s="12">
        <f t="shared" si="797"/>
        <v>0.4846664107456275</v>
      </c>
      <c r="AG411" s="12">
        <f t="shared" si="798"/>
        <v>0.37399345505675352</v>
      </c>
      <c r="AH411" s="30">
        <f t="shared" si="799"/>
        <v>1816.9852079838524</v>
      </c>
      <c r="AI411" s="30">
        <f t="shared" si="800"/>
        <v>1591.440838570076</v>
      </c>
      <c r="AJ411" s="30">
        <f t="shared" si="801"/>
        <v>1317.720730863427</v>
      </c>
      <c r="AK411" s="30">
        <f t="shared" si="802"/>
        <v>1016.8208854774027</v>
      </c>
      <c r="AM411" s="30">
        <f t="shared" si="803"/>
        <v>5742.9676628947582</v>
      </c>
      <c r="AN411" s="12">
        <f t="shared" si="804"/>
        <v>0.61632771606253711</v>
      </c>
      <c r="AO411">
        <f t="shared" si="805"/>
        <v>4849.28</v>
      </c>
      <c r="AX411" s="164" t="s">
        <v>1214</v>
      </c>
      <c r="AY411" s="108">
        <v>4849.28</v>
      </c>
    </row>
    <row r="412" spans="1:57" x14ac:dyDescent="0.3">
      <c r="A412" s="37" t="s">
        <v>539</v>
      </c>
      <c r="B412" s="37" t="s">
        <v>122</v>
      </c>
      <c r="C412" s="2"/>
      <c r="D412" s="2"/>
      <c r="E412" s="1">
        <f>VLOOKUP(B412,Площадь!A:B,2,0)</f>
        <v>33.4</v>
      </c>
      <c r="F412">
        <f t="shared" si="782"/>
        <v>120</v>
      </c>
      <c r="G412" s="1">
        <v>31</v>
      </c>
      <c r="H412" s="1">
        <v>28</v>
      </c>
      <c r="I412" s="1">
        <v>31</v>
      </c>
      <c r="J412" s="1">
        <v>30</v>
      </c>
      <c r="L412" s="112"/>
      <c r="N412" s="16">
        <f t="shared" si="783"/>
        <v>33.4</v>
      </c>
      <c r="O412" s="16">
        <f t="shared" si="784"/>
        <v>33.4</v>
      </c>
      <c r="P412" s="16">
        <f t="shared" si="785"/>
        <v>33.4</v>
      </c>
      <c r="Q412" s="16">
        <f t="shared" si="786"/>
        <v>33.4</v>
      </c>
      <c r="R412" s="122"/>
      <c r="S412" s="159" t="str">
        <f>VLOOKUP(B412,Объем!A:D,4,0)</f>
        <v>6,111</v>
      </c>
      <c r="T412" s="159">
        <f>VLOOKUP(B412,Объем!A:E,5,0)</f>
        <v>7.39</v>
      </c>
      <c r="U412" s="11">
        <f t="shared" si="787"/>
        <v>1.2789999999999999</v>
      </c>
      <c r="V412" s="95">
        <f>$U412*V$627/G$1*G412</f>
        <v>0.4140058998588389</v>
      </c>
      <c r="W412" s="95">
        <f t="shared" ref="W412" si="834">$U412*W$627/H$1*H412</f>
        <v>0.37279717856589784</v>
      </c>
      <c r="X412" s="95">
        <f t="shared" ref="X412" si="835">$U412*X$627/I$1*I412</f>
        <v>0.29515173173132209</v>
      </c>
      <c r="Y412" s="95">
        <f t="shared" ref="Y412" si="836">$U412*Y$627/J$1*J412</f>
        <v>0.19704518984394118</v>
      </c>
      <c r="Z412" s="12">
        <f t="shared" si="792"/>
        <v>0.24450473296316297</v>
      </c>
      <c r="AA412" s="12">
        <f t="shared" si="793"/>
        <v>0.20498223785355218</v>
      </c>
      <c r="AB412" s="12">
        <f t="shared" si="794"/>
        <v>8.5197333507667644E-2</v>
      </c>
      <c r="AD412" s="12">
        <f t="shared" si="795"/>
        <v>0.65851063282200184</v>
      </c>
      <c r="AE412" s="12">
        <f t="shared" si="796"/>
        <v>0.57777941641945008</v>
      </c>
      <c r="AF412" s="12">
        <f t="shared" si="797"/>
        <v>0.3803490652389897</v>
      </c>
      <c r="AG412" s="12">
        <f t="shared" si="798"/>
        <v>0.19704518984394118</v>
      </c>
      <c r="AH412" s="30">
        <f t="shared" si="799"/>
        <v>1790.3718787291152</v>
      </c>
      <c r="AI412" s="30">
        <f t="shared" si="800"/>
        <v>1570.8782329495293</v>
      </c>
      <c r="AJ412" s="30">
        <f t="shared" si="801"/>
        <v>1034.1006455530701</v>
      </c>
      <c r="AK412" s="30">
        <f t="shared" si="802"/>
        <v>535.73040305150414</v>
      </c>
      <c r="AM412" s="30">
        <f t="shared" si="803"/>
        <v>4931.0811602832182</v>
      </c>
      <c r="AN412" s="12">
        <f t="shared" si="804"/>
        <v>0.53468430432438285</v>
      </c>
      <c r="AO412">
        <f t="shared" si="805"/>
        <v>1632.36</v>
      </c>
      <c r="AX412" s="164" t="s">
        <v>539</v>
      </c>
      <c r="AY412" s="108">
        <v>1632.36</v>
      </c>
    </row>
    <row r="413" spans="1:57" x14ac:dyDescent="0.3">
      <c r="A413" s="37" t="s">
        <v>540</v>
      </c>
      <c r="B413" s="37" t="s">
        <v>123</v>
      </c>
      <c r="C413" s="2"/>
      <c r="D413" s="2"/>
      <c r="E413" s="1">
        <f>VLOOKUP(B413,Площадь!A:B,2,0)</f>
        <v>32.799999999999997</v>
      </c>
      <c r="F413">
        <f t="shared" si="782"/>
        <v>120</v>
      </c>
      <c r="G413" s="1">
        <v>31</v>
      </c>
      <c r="H413" s="1">
        <v>28</v>
      </c>
      <c r="I413" s="1">
        <v>31</v>
      </c>
      <c r="J413" s="1">
        <v>30</v>
      </c>
      <c r="L413" s="112"/>
      <c r="N413" s="16">
        <f t="shared" si="783"/>
        <v>32.799999999999997</v>
      </c>
      <c r="O413" s="16">
        <f t="shared" si="784"/>
        <v>32.799999999999997</v>
      </c>
      <c r="P413" s="16">
        <f t="shared" si="785"/>
        <v>32.799999999999997</v>
      </c>
      <c r="Q413" s="16">
        <f t="shared" si="786"/>
        <v>32.799999999999997</v>
      </c>
      <c r="R413" s="120"/>
      <c r="S413" s="159">
        <f>VLOOKUP(B413,Объем!A:D,4,0)</f>
        <v>11.352308416061218</v>
      </c>
      <c r="T413" s="159" t="str">
        <f>VLOOKUP(B413,Объем!A:E,5,0)</f>
        <v>не работает</v>
      </c>
      <c r="U413" s="11" t="e">
        <f t="shared" si="787"/>
        <v>#VALUE!</v>
      </c>
      <c r="V413" s="95">
        <f t="shared" ref="V413:V415" si="837">$V$631*$E413*G413</f>
        <v>0.32924376199281985</v>
      </c>
      <c r="W413" s="95">
        <f t="shared" ref="W413:W415" si="838">$V$631*$E413*H413</f>
        <v>0.29738146244512764</v>
      </c>
      <c r="X413" s="95">
        <f t="shared" ref="X413:X415" si="839">$V$631*$E413*I413</f>
        <v>0.32924376199281985</v>
      </c>
      <c r="Y413" s="95">
        <f t="shared" ref="Y413:Y415" si="840">$V$631*$E413*J413</f>
        <v>0.31862299547692247</v>
      </c>
      <c r="Z413" s="12">
        <f t="shared" si="792"/>
        <v>0.24011243237101032</v>
      </c>
      <c r="AA413" s="12">
        <f t="shared" si="793"/>
        <v>0.20129992220348839</v>
      </c>
      <c r="AB413" s="12">
        <f t="shared" si="794"/>
        <v>8.3666842486571816E-2</v>
      </c>
      <c r="AD413" s="12">
        <f t="shared" si="795"/>
        <v>0.56935619436383011</v>
      </c>
      <c r="AE413" s="12">
        <f t="shared" si="796"/>
        <v>0.498681384648616</v>
      </c>
      <c r="AF413" s="12">
        <f t="shared" si="797"/>
        <v>0.41291060447939165</v>
      </c>
      <c r="AG413" s="12">
        <f t="shared" si="798"/>
        <v>0.31862299547692247</v>
      </c>
      <c r="AH413" s="30">
        <f t="shared" si="799"/>
        <v>1547.9770083602687</v>
      </c>
      <c r="AI413" s="30">
        <f t="shared" si="800"/>
        <v>1355.8249222103502</v>
      </c>
      <c r="AJ413" s="30">
        <f t="shared" si="801"/>
        <v>1122.6296096706596</v>
      </c>
      <c r="AK413" s="30">
        <f t="shared" si="802"/>
        <v>866.27857256256641</v>
      </c>
      <c r="AM413" s="30">
        <f t="shared" si="803"/>
        <v>4892.7101128038448</v>
      </c>
      <c r="AN413" s="12">
        <f t="shared" si="804"/>
        <v>0.52507919706107054</v>
      </c>
      <c r="AO413">
        <f t="shared" si="805"/>
        <v>3413.76</v>
      </c>
      <c r="AX413" s="164" t="s">
        <v>540</v>
      </c>
      <c r="AY413" s="108">
        <v>3413.76</v>
      </c>
    </row>
    <row r="414" spans="1:57" x14ac:dyDescent="0.3">
      <c r="A414" s="37" t="s">
        <v>541</v>
      </c>
      <c r="B414" s="37" t="s">
        <v>124</v>
      </c>
      <c r="C414" s="2"/>
      <c r="D414" s="2"/>
      <c r="E414" s="1">
        <f>VLOOKUP(B414,Площадь!A:B,2,0)</f>
        <v>32.700000000000003</v>
      </c>
      <c r="F414">
        <f t="shared" si="782"/>
        <v>120</v>
      </c>
      <c r="G414" s="1">
        <v>31</v>
      </c>
      <c r="H414" s="1">
        <v>28</v>
      </c>
      <c r="I414" s="1">
        <v>31</v>
      </c>
      <c r="J414" s="1">
        <v>30</v>
      </c>
      <c r="L414" s="112"/>
      <c r="N414" s="16">
        <f t="shared" si="783"/>
        <v>32.700000000000003</v>
      </c>
      <c r="O414" s="16">
        <f t="shared" si="784"/>
        <v>32.700000000000003</v>
      </c>
      <c r="P414" s="16">
        <f t="shared" si="785"/>
        <v>32.700000000000003</v>
      </c>
      <c r="Q414" s="16">
        <f t="shared" si="786"/>
        <v>32.700000000000003</v>
      </c>
      <c r="R414" s="120"/>
      <c r="S414" s="159" t="str">
        <f>VLOOKUP(B414,Объем!A:D,4,0)</f>
        <v>нет</v>
      </c>
      <c r="T414" s="159" t="str">
        <f>VLOOKUP(B414,Объем!A:E,5,0)</f>
        <v>не работает</v>
      </c>
      <c r="U414" s="11" t="e">
        <f t="shared" si="787"/>
        <v>#VALUE!</v>
      </c>
      <c r="V414" s="95">
        <f t="shared" si="837"/>
        <v>0.3282399700355248</v>
      </c>
      <c r="W414" s="95">
        <f t="shared" si="838"/>
        <v>0.29647481164499012</v>
      </c>
      <c r="X414" s="95">
        <f t="shared" si="839"/>
        <v>0.3282399700355248</v>
      </c>
      <c r="Y414" s="95">
        <f t="shared" si="840"/>
        <v>0.31765158390534659</v>
      </c>
      <c r="Z414" s="12">
        <f t="shared" si="792"/>
        <v>0.23938038227231825</v>
      </c>
      <c r="AA414" s="12">
        <f t="shared" si="793"/>
        <v>0.20068620292847777</v>
      </c>
      <c r="AB414" s="12">
        <f t="shared" si="794"/>
        <v>8.3411760649722513E-2</v>
      </c>
      <c r="AD414" s="12">
        <f t="shared" si="795"/>
        <v>0.56762035230784302</v>
      </c>
      <c r="AE414" s="12">
        <f t="shared" si="796"/>
        <v>0.4971610145734679</v>
      </c>
      <c r="AF414" s="12">
        <f t="shared" si="797"/>
        <v>0.4116517306852473</v>
      </c>
      <c r="AG414" s="12">
        <f t="shared" si="798"/>
        <v>0.31765158390534659</v>
      </c>
      <c r="AH414" s="30">
        <f t="shared" si="799"/>
        <v>1543.2575662616098</v>
      </c>
      <c r="AI414" s="30">
        <f t="shared" si="800"/>
        <v>1351.691309642636</v>
      </c>
      <c r="AJ414" s="30">
        <f t="shared" si="801"/>
        <v>1119.206958421664</v>
      </c>
      <c r="AK414" s="30">
        <f t="shared" si="802"/>
        <v>863.63747935353445</v>
      </c>
      <c r="AM414" s="30">
        <f t="shared" si="803"/>
        <v>4877.7933136794445</v>
      </c>
      <c r="AN414" s="12">
        <f t="shared" si="804"/>
        <v>0.52347834585051856</v>
      </c>
      <c r="AO414">
        <f t="shared" si="805"/>
        <v>3402.88</v>
      </c>
      <c r="AX414" s="164" t="s">
        <v>541</v>
      </c>
      <c r="AY414" s="108">
        <v>3402.88</v>
      </c>
    </row>
    <row r="415" spans="1:57" x14ac:dyDescent="0.3">
      <c r="A415" s="37" t="s">
        <v>542</v>
      </c>
      <c r="B415" s="37" t="s">
        <v>125</v>
      </c>
      <c r="C415" s="2"/>
      <c r="D415" s="2"/>
      <c r="E415" s="1">
        <f>VLOOKUP(B415,Площадь!A:B,2,0)</f>
        <v>70.599999999999994</v>
      </c>
      <c r="F415">
        <f t="shared" si="782"/>
        <v>120</v>
      </c>
      <c r="G415" s="1">
        <v>31</v>
      </c>
      <c r="H415" s="1">
        <v>28</v>
      </c>
      <c r="I415" s="1">
        <v>31</v>
      </c>
      <c r="J415" s="1">
        <v>30</v>
      </c>
      <c r="L415" s="112"/>
      <c r="N415" s="16">
        <f t="shared" si="783"/>
        <v>70.599999999999994</v>
      </c>
      <c r="O415" s="16">
        <f t="shared" si="784"/>
        <v>70.599999999999994</v>
      </c>
      <c r="P415" s="16">
        <f t="shared" si="785"/>
        <v>70.599999999999994</v>
      </c>
      <c r="Q415" s="16">
        <f t="shared" si="786"/>
        <v>70.599999999999994</v>
      </c>
      <c r="R415" s="120"/>
      <c r="S415" s="159">
        <f>VLOOKUP(B415,Объем!A:D,4,0)</f>
        <v>24.321210791766209</v>
      </c>
      <c r="T415" s="159" t="str">
        <f>VLOOKUP(B415,Объем!A:E,5,0)</f>
        <v>не работает</v>
      </c>
      <c r="U415" s="11" t="e">
        <f t="shared" si="787"/>
        <v>#VALUE!</v>
      </c>
      <c r="V415" s="95">
        <f t="shared" si="837"/>
        <v>0.70867712185039888</v>
      </c>
      <c r="W415" s="95">
        <f t="shared" si="838"/>
        <v>0.64009546489713454</v>
      </c>
      <c r="X415" s="95">
        <f t="shared" si="839"/>
        <v>0.70867712185039888</v>
      </c>
      <c r="Y415" s="95">
        <f t="shared" si="840"/>
        <v>0.68581656953264414</v>
      </c>
      <c r="Z415" s="12">
        <f t="shared" si="792"/>
        <v>0.5168273696766259</v>
      </c>
      <c r="AA415" s="12">
        <f t="shared" si="793"/>
        <v>0.4332858081575085</v>
      </c>
      <c r="AB415" s="12">
        <f t="shared" si="794"/>
        <v>0.18008777681560884</v>
      </c>
      <c r="AD415" s="12">
        <f t="shared" si="795"/>
        <v>1.2255044915270248</v>
      </c>
      <c r="AE415" s="12">
        <f t="shared" si="796"/>
        <v>1.073381273054643</v>
      </c>
      <c r="AF415" s="12">
        <f t="shared" si="797"/>
        <v>0.88876489866600772</v>
      </c>
      <c r="AG415" s="12">
        <f t="shared" si="798"/>
        <v>0.68581656953264414</v>
      </c>
      <c r="AH415" s="30">
        <f t="shared" si="799"/>
        <v>3331.9261216535056</v>
      </c>
      <c r="AI415" s="30">
        <f t="shared" si="800"/>
        <v>2918.330472806425</v>
      </c>
      <c r="AJ415" s="30">
        <f t="shared" si="801"/>
        <v>2416.3917817911151</v>
      </c>
      <c r="AK415" s="30">
        <f t="shared" si="802"/>
        <v>1864.6118055767436</v>
      </c>
      <c r="AM415" s="30">
        <f t="shared" si="803"/>
        <v>10531.260181827789</v>
      </c>
      <c r="AN415" s="12">
        <f t="shared" si="804"/>
        <v>1.1302009546497431</v>
      </c>
      <c r="AO415">
        <f t="shared" si="805"/>
        <v>6629.56</v>
      </c>
      <c r="AX415" s="164" t="s">
        <v>542</v>
      </c>
      <c r="AY415" s="108">
        <v>6629.56</v>
      </c>
    </row>
    <row r="416" spans="1:57" x14ac:dyDescent="0.3">
      <c r="A416" s="37" t="s">
        <v>543</v>
      </c>
      <c r="B416" s="37" t="s">
        <v>126</v>
      </c>
      <c r="C416" s="2"/>
      <c r="D416" s="2"/>
      <c r="E416" s="1">
        <f>VLOOKUP(B416,Площадь!A:B,2,0)</f>
        <v>50.6</v>
      </c>
      <c r="F416">
        <f t="shared" si="782"/>
        <v>120</v>
      </c>
      <c r="G416" s="1">
        <v>31</v>
      </c>
      <c r="H416" s="1">
        <v>28</v>
      </c>
      <c r="I416" s="1">
        <v>31</v>
      </c>
      <c r="J416" s="1">
        <v>30</v>
      </c>
      <c r="L416" s="112"/>
      <c r="N416" s="16">
        <f t="shared" si="783"/>
        <v>50.6</v>
      </c>
      <c r="O416" s="16">
        <f t="shared" si="784"/>
        <v>50.6</v>
      </c>
      <c r="P416" s="16">
        <f t="shared" si="785"/>
        <v>50.6</v>
      </c>
      <c r="Q416" s="16">
        <f t="shared" si="786"/>
        <v>50.6</v>
      </c>
      <c r="R416" s="120"/>
      <c r="S416" s="159" t="str">
        <f>VLOOKUP(B416,Объем!A:D,4,0)</f>
        <v>20,462</v>
      </c>
      <c r="T416" s="159">
        <f>VLOOKUP(B416,Объем!A:E,5,0)</f>
        <v>23.327999999999999</v>
      </c>
      <c r="U416" s="11">
        <f t="shared" si="787"/>
        <v>2.8659999999999997</v>
      </c>
      <c r="V416" s="95">
        <f t="shared" ref="V416:V418" si="841">$U416*V$627/G$1*G416</f>
        <v>0.92770985847961862</v>
      </c>
      <c r="W416" s="95">
        <f t="shared" ref="W416:W418" si="842">$U416*W$627/H$1*H416</f>
        <v>0.83536881451904865</v>
      </c>
      <c r="X416" s="95">
        <f t="shared" ref="X416:X418" si="843">$U416*X$627/I$1*I416</f>
        <v>0.66137987735884995</v>
      </c>
      <c r="Y416" s="95">
        <f t="shared" ref="Y416:Y418" si="844">$U416*Y$627/J$1*J416</f>
        <v>0.44154144964248271</v>
      </c>
      <c r="Z416" s="12">
        <f t="shared" si="792"/>
        <v>0.37041734993820502</v>
      </c>
      <c r="AA416" s="12">
        <f t="shared" si="793"/>
        <v>0.31054195315538147</v>
      </c>
      <c r="AB416" s="12">
        <f t="shared" si="794"/>
        <v>0.12907140944574799</v>
      </c>
      <c r="AD416" s="12">
        <f t="shared" si="795"/>
        <v>1.2981272084178237</v>
      </c>
      <c r="AE416" s="12">
        <f t="shared" si="796"/>
        <v>1.14591076767443</v>
      </c>
      <c r="AF416" s="12">
        <f t="shared" si="797"/>
        <v>0.79045128680459797</v>
      </c>
      <c r="AG416" s="12">
        <f t="shared" si="798"/>
        <v>0.44154144964248271</v>
      </c>
      <c r="AH416" s="30">
        <f t="shared" si="799"/>
        <v>3529.3742167905475</v>
      </c>
      <c r="AI416" s="30">
        <f t="shared" si="800"/>
        <v>3115.5251133685938</v>
      </c>
      <c r="AJ416" s="30">
        <f t="shared" si="801"/>
        <v>2149.094767590077</v>
      </c>
      <c r="AK416" s="30">
        <f t="shared" si="802"/>
        <v>1200.4717241169749</v>
      </c>
      <c r="AM416" s="30">
        <f t="shared" si="803"/>
        <v>9994.4658218661934</v>
      </c>
      <c r="AN416" s="12">
        <f t="shared" si="804"/>
        <v>0.81003071253933456</v>
      </c>
      <c r="AO416">
        <f t="shared" si="805"/>
        <v>4326.2</v>
      </c>
      <c r="AX416" s="164" t="s">
        <v>543</v>
      </c>
      <c r="AY416" s="108">
        <v>4326.2</v>
      </c>
    </row>
    <row r="417" spans="1:57" x14ac:dyDescent="0.3">
      <c r="A417" s="37" t="s">
        <v>544</v>
      </c>
      <c r="B417" s="37" t="s">
        <v>23</v>
      </c>
      <c r="C417" s="2"/>
      <c r="D417" s="2"/>
      <c r="E417" s="1">
        <f>VLOOKUP(B417,Площадь!A:B,2,0)</f>
        <v>38.5</v>
      </c>
      <c r="F417">
        <f t="shared" si="782"/>
        <v>120</v>
      </c>
      <c r="G417" s="1">
        <v>31</v>
      </c>
      <c r="H417" s="1">
        <v>28</v>
      </c>
      <c r="I417" s="1">
        <v>31</v>
      </c>
      <c r="J417" s="1">
        <v>30</v>
      </c>
      <c r="L417" s="112"/>
      <c r="N417" s="16">
        <f t="shared" si="783"/>
        <v>38.5</v>
      </c>
      <c r="O417" s="16">
        <f t="shared" si="784"/>
        <v>38.5</v>
      </c>
      <c r="P417" s="16">
        <f t="shared" si="785"/>
        <v>38.5</v>
      </c>
      <c r="Q417" s="16">
        <f t="shared" si="786"/>
        <v>38.5</v>
      </c>
      <c r="R417" s="120"/>
      <c r="S417" s="159" t="str">
        <f>VLOOKUP(B417,Объем!A:D,4,0)</f>
        <v>16,87</v>
      </c>
      <c r="T417" s="159">
        <f>VLOOKUP(B417,Объем!A:E,5,0)</f>
        <v>18.23</v>
      </c>
      <c r="U417" s="11">
        <f t="shared" si="787"/>
        <v>1.3599999999999994</v>
      </c>
      <c r="V417" s="95">
        <f t="shared" si="841"/>
        <v>0.44022519453324527</v>
      </c>
      <c r="W417" s="95">
        <f t="shared" si="842"/>
        <v>0.39640669495670128</v>
      </c>
      <c r="X417" s="95">
        <f t="shared" si="843"/>
        <v>0.31384390551571378</v>
      </c>
      <c r="Y417" s="95">
        <f t="shared" si="844"/>
        <v>0.20952420499433927</v>
      </c>
      <c r="Z417" s="12">
        <f t="shared" si="792"/>
        <v>0.2818392879964603</v>
      </c>
      <c r="AA417" s="12">
        <f t="shared" si="793"/>
        <v>0.23628192087909461</v>
      </c>
      <c r="AB417" s="12">
        <f t="shared" si="794"/>
        <v>9.8206507186982164E-2</v>
      </c>
      <c r="AD417" s="12">
        <f t="shared" si="795"/>
        <v>0.72206448252970556</v>
      </c>
      <c r="AE417" s="12">
        <f t="shared" si="796"/>
        <v>0.63268861583579583</v>
      </c>
      <c r="AF417" s="12">
        <f t="shared" si="797"/>
        <v>0.41205041270269593</v>
      </c>
      <c r="AG417" s="12">
        <f t="shared" si="798"/>
        <v>0.20952420499433927</v>
      </c>
      <c r="AH417" s="30">
        <f t="shared" si="799"/>
        <v>1963.1633563914143</v>
      </c>
      <c r="AI417" s="30">
        <f t="shared" si="800"/>
        <v>1720.1664625066785</v>
      </c>
      <c r="AJ417" s="30">
        <f t="shared" si="801"/>
        <v>1120.2909030643439</v>
      </c>
      <c r="AK417" s="30">
        <f t="shared" si="802"/>
        <v>569.6585990227095</v>
      </c>
      <c r="AM417" s="30">
        <f t="shared" si="803"/>
        <v>5373.2793209851461</v>
      </c>
      <c r="AN417" s="12">
        <f t="shared" si="804"/>
        <v>0.61632771606253711</v>
      </c>
      <c r="AO417">
        <f t="shared" si="805"/>
        <v>5294.08</v>
      </c>
      <c r="AX417" s="164" t="s">
        <v>544</v>
      </c>
      <c r="AY417" s="108">
        <v>5294.08</v>
      </c>
    </row>
    <row r="418" spans="1:57" x14ac:dyDescent="0.3">
      <c r="A418" s="37" t="s">
        <v>545</v>
      </c>
      <c r="B418" s="37" t="s">
        <v>127</v>
      </c>
      <c r="C418" s="2"/>
      <c r="D418" s="2"/>
      <c r="E418" s="1">
        <f>VLOOKUP(B418,Площадь!A:B,2,0)</f>
        <v>38.799999999999997</v>
      </c>
      <c r="F418">
        <f t="shared" si="782"/>
        <v>120</v>
      </c>
      <c r="G418" s="1">
        <v>31</v>
      </c>
      <c r="H418" s="1">
        <v>28</v>
      </c>
      <c r="I418" s="1">
        <v>31</v>
      </c>
      <c r="J418" s="1">
        <v>30</v>
      </c>
      <c r="L418" s="112"/>
      <c r="N418" s="16">
        <f t="shared" si="783"/>
        <v>38.799999999999997</v>
      </c>
      <c r="O418" s="16">
        <f t="shared" si="784"/>
        <v>38.799999999999997</v>
      </c>
      <c r="P418" s="16">
        <f t="shared" si="785"/>
        <v>38.799999999999997</v>
      </c>
      <c r="Q418" s="16">
        <f t="shared" si="786"/>
        <v>38.799999999999997</v>
      </c>
      <c r="R418" s="120"/>
      <c r="S418" s="159">
        <f>VLOOKUP(B418,Объем!A:D,4,0)</f>
        <v>21.428909047032992</v>
      </c>
      <c r="T418" s="159">
        <f>VLOOKUP(B418,Объем!A:E,5,0)</f>
        <v>23.02</v>
      </c>
      <c r="U418" s="11">
        <f t="shared" si="787"/>
        <v>1.5910909529670079</v>
      </c>
      <c r="V418" s="95">
        <f t="shared" si="841"/>
        <v>0.51502817962499114</v>
      </c>
      <c r="W418" s="95">
        <f t="shared" si="842"/>
        <v>0.46376404855967646</v>
      </c>
      <c r="X418" s="95">
        <f t="shared" si="843"/>
        <v>0.36717220493373887</v>
      </c>
      <c r="Y418" s="95">
        <f t="shared" si="844"/>
        <v>0.24512651984860151</v>
      </c>
      <c r="Z418" s="12">
        <f t="shared" si="792"/>
        <v>0.28403543829253663</v>
      </c>
      <c r="AA418" s="12">
        <f t="shared" si="793"/>
        <v>0.2381230787041265</v>
      </c>
      <c r="AB418" s="12">
        <f t="shared" si="794"/>
        <v>9.8971752697530072E-2</v>
      </c>
      <c r="AD418" s="12">
        <f t="shared" si="795"/>
        <v>0.79906361791752778</v>
      </c>
      <c r="AE418" s="12">
        <f t="shared" si="796"/>
        <v>0.70188712726380298</v>
      </c>
      <c r="AF418" s="12">
        <f t="shared" si="797"/>
        <v>0.46614395763126892</v>
      </c>
      <c r="AG418" s="12">
        <f t="shared" si="798"/>
        <v>0.24512651984860151</v>
      </c>
      <c r="AH418" s="30">
        <f t="shared" si="799"/>
        <v>2172.5101456665329</v>
      </c>
      <c r="AI418" s="30">
        <f t="shared" si="800"/>
        <v>1908.304759347373</v>
      </c>
      <c r="AJ418" s="30">
        <f t="shared" si="801"/>
        <v>1267.3615148870467</v>
      </c>
      <c r="AK418" s="30">
        <f t="shared" si="802"/>
        <v>666.45488469477482</v>
      </c>
      <c r="AM418" s="30">
        <f t="shared" si="803"/>
        <v>6014.6313045957268</v>
      </c>
      <c r="AN418" s="12">
        <f t="shared" si="804"/>
        <v>0.62113026969419327</v>
      </c>
      <c r="AO418">
        <f t="shared" si="805"/>
        <v>5638.84</v>
      </c>
      <c r="AQ418" s="75"/>
      <c r="AR418" s="75"/>
      <c r="AS418" s="75"/>
      <c r="AT418" s="75"/>
      <c r="AU418" s="75"/>
      <c r="AV418" s="75"/>
      <c r="AW418" s="75"/>
      <c r="AX418" s="164" t="s">
        <v>545</v>
      </c>
      <c r="AY418" s="108">
        <v>5638.84</v>
      </c>
      <c r="AZ418" s="75"/>
      <c r="BA418" s="75"/>
      <c r="BB418" s="75"/>
      <c r="BC418" s="75"/>
      <c r="BD418" s="75"/>
      <c r="BE418" s="75"/>
    </row>
    <row r="419" spans="1:57" x14ac:dyDescent="0.3">
      <c r="A419" s="37" t="s">
        <v>546</v>
      </c>
      <c r="B419" s="37" t="s">
        <v>128</v>
      </c>
      <c r="C419" s="2"/>
      <c r="D419" s="2"/>
      <c r="E419" s="1">
        <f>VLOOKUP(B419,Площадь!A:B,2,0)</f>
        <v>33.6</v>
      </c>
      <c r="F419">
        <f t="shared" si="782"/>
        <v>120</v>
      </c>
      <c r="G419" s="1">
        <v>31</v>
      </c>
      <c r="H419" s="1">
        <v>28</v>
      </c>
      <c r="I419" s="1">
        <v>31</v>
      </c>
      <c r="J419" s="1">
        <v>30</v>
      </c>
      <c r="L419" s="112"/>
      <c r="N419" s="16">
        <f t="shared" si="783"/>
        <v>33.6</v>
      </c>
      <c r="O419" s="16">
        <f t="shared" si="784"/>
        <v>33.6</v>
      </c>
      <c r="P419" s="16">
        <f t="shared" si="785"/>
        <v>33.6</v>
      </c>
      <c r="Q419" s="16">
        <f t="shared" si="786"/>
        <v>33.6</v>
      </c>
      <c r="R419" s="120"/>
      <c r="S419" s="159" t="str">
        <f>VLOOKUP(B419,Объем!A:D,4,0)</f>
        <v>нет</v>
      </c>
      <c r="T419" s="159" t="str">
        <f>VLOOKUP(B419,Объем!A:E,5,0)</f>
        <v>не работает</v>
      </c>
      <c r="U419" s="11" t="e">
        <f t="shared" si="787"/>
        <v>#VALUE!</v>
      </c>
      <c r="V419" s="95">
        <f t="shared" ref="V419:V421" si="845">$V$631*$E419*G419</f>
        <v>0.33727409765118138</v>
      </c>
      <c r="W419" s="95">
        <f t="shared" ref="W419:W421" si="846">$V$631*$E419*H419</f>
        <v>0.30463466884622836</v>
      </c>
      <c r="X419" s="95">
        <f t="shared" ref="X419:X421" si="847">$V$631*$E419*I419</f>
        <v>0.33727409765118138</v>
      </c>
      <c r="Y419" s="95">
        <f t="shared" ref="Y419:Y421" si="848">$V$631*$E419*J419</f>
        <v>0.32639428804953036</v>
      </c>
      <c r="Z419" s="12">
        <f t="shared" si="792"/>
        <v>0.24596883316054718</v>
      </c>
      <c r="AA419" s="12">
        <f t="shared" si="793"/>
        <v>0.20620967640357349</v>
      </c>
      <c r="AB419" s="12">
        <f t="shared" si="794"/>
        <v>8.5707497181366249E-2</v>
      </c>
      <c r="AD419" s="12">
        <f t="shared" si="795"/>
        <v>0.58324293081172862</v>
      </c>
      <c r="AE419" s="12">
        <f t="shared" si="796"/>
        <v>0.51084434524980182</v>
      </c>
      <c r="AF419" s="12">
        <f t="shared" si="797"/>
        <v>0.4229815948325476</v>
      </c>
      <c r="AG419" s="12">
        <f t="shared" si="798"/>
        <v>0.32639428804953036</v>
      </c>
      <c r="AH419" s="30">
        <f t="shared" si="799"/>
        <v>1585.7325451495442</v>
      </c>
      <c r="AI419" s="30">
        <f t="shared" si="800"/>
        <v>1388.8938227520662</v>
      </c>
      <c r="AJ419" s="30">
        <f t="shared" si="801"/>
        <v>1150.0108196626272</v>
      </c>
      <c r="AK419" s="30">
        <f t="shared" si="802"/>
        <v>887.40731823482417</v>
      </c>
      <c r="AM419" s="30">
        <f t="shared" si="803"/>
        <v>5012.044505799061</v>
      </c>
      <c r="AN419" s="12">
        <f t="shared" si="804"/>
        <v>0.53788600674548692</v>
      </c>
      <c r="AO419">
        <f t="shared" si="805"/>
        <v>3497.48</v>
      </c>
      <c r="AX419" s="164" t="s">
        <v>546</v>
      </c>
      <c r="AY419" s="108">
        <v>3497.48</v>
      </c>
    </row>
    <row r="420" spans="1:57" x14ac:dyDescent="0.3">
      <c r="A420" s="37" t="s">
        <v>547</v>
      </c>
      <c r="B420" s="37" t="s">
        <v>129</v>
      </c>
      <c r="C420" s="2"/>
      <c r="D420" s="2"/>
      <c r="E420" s="1">
        <f>VLOOKUP(B420,Площадь!A:B,2,0)</f>
        <v>33.200000000000003</v>
      </c>
      <c r="F420">
        <f t="shared" si="782"/>
        <v>120</v>
      </c>
      <c r="G420" s="1">
        <v>31</v>
      </c>
      <c r="H420" s="1">
        <v>28</v>
      </c>
      <c r="I420" s="1">
        <v>31</v>
      </c>
      <c r="J420" s="1">
        <v>30</v>
      </c>
      <c r="L420" s="112"/>
      <c r="N420" s="16">
        <f t="shared" si="783"/>
        <v>33.200000000000003</v>
      </c>
      <c r="O420" s="16">
        <f t="shared" si="784"/>
        <v>33.200000000000003</v>
      </c>
      <c r="P420" s="16">
        <f t="shared" si="785"/>
        <v>33.200000000000003</v>
      </c>
      <c r="Q420" s="16">
        <f t="shared" si="786"/>
        <v>33.200000000000003</v>
      </c>
      <c r="R420" s="120"/>
      <c r="S420" s="159">
        <f>VLOOKUP(B420,Объем!A:D,4,0)</f>
        <v>11.617623205193176</v>
      </c>
      <c r="T420" s="159" t="str">
        <f>VLOOKUP(B420,Объем!A:E,5,0)</f>
        <v>нет</v>
      </c>
      <c r="U420" s="11" t="e">
        <f t="shared" si="787"/>
        <v>#VALUE!</v>
      </c>
      <c r="V420" s="95">
        <f t="shared" si="845"/>
        <v>0.33325892982200067</v>
      </c>
      <c r="W420" s="95">
        <f t="shared" si="846"/>
        <v>0.301008065645678</v>
      </c>
      <c r="X420" s="95">
        <f t="shared" si="847"/>
        <v>0.33325892982200067</v>
      </c>
      <c r="Y420" s="95">
        <f t="shared" si="848"/>
        <v>0.32250864176322647</v>
      </c>
      <c r="Z420" s="12">
        <f t="shared" si="792"/>
        <v>0.24304063276577878</v>
      </c>
      <c r="AA420" s="12">
        <f t="shared" si="793"/>
        <v>0.20375479930353096</v>
      </c>
      <c r="AB420" s="12">
        <f t="shared" si="794"/>
        <v>8.4687169833969039E-2</v>
      </c>
      <c r="AD420" s="12">
        <f t="shared" si="795"/>
        <v>0.57629956258777948</v>
      </c>
      <c r="AE420" s="12">
        <f t="shared" si="796"/>
        <v>0.50476286494920897</v>
      </c>
      <c r="AF420" s="12">
        <f t="shared" si="797"/>
        <v>0.41794609965596974</v>
      </c>
      <c r="AG420" s="12">
        <f t="shared" si="798"/>
        <v>0.32250864176322647</v>
      </c>
      <c r="AH420" s="30">
        <f t="shared" si="799"/>
        <v>1566.8547767549067</v>
      </c>
      <c r="AI420" s="30">
        <f t="shared" si="800"/>
        <v>1372.3593724812083</v>
      </c>
      <c r="AJ420" s="30">
        <f t="shared" si="801"/>
        <v>1136.3202146666438</v>
      </c>
      <c r="AK420" s="30">
        <f t="shared" si="802"/>
        <v>876.84294539869541</v>
      </c>
      <c r="AM420" s="30">
        <f t="shared" si="803"/>
        <v>4952.3773093014543</v>
      </c>
      <c r="AN420" s="12">
        <f t="shared" si="804"/>
        <v>0.53148260190327878</v>
      </c>
      <c r="AO420">
        <f t="shared" si="805"/>
        <v>3837.88</v>
      </c>
      <c r="AX420" s="164" t="s">
        <v>547</v>
      </c>
      <c r="AY420" s="108">
        <v>3837.88</v>
      </c>
    </row>
    <row r="421" spans="1:57" x14ac:dyDescent="0.3">
      <c r="A421" s="37" t="s">
        <v>548</v>
      </c>
      <c r="B421" s="37" t="s">
        <v>130</v>
      </c>
      <c r="C421" s="2"/>
      <c r="D421" s="2"/>
      <c r="E421" s="1">
        <f>VLOOKUP(B421,Площадь!A:B,2,0)</f>
        <v>33.1</v>
      </c>
      <c r="F421">
        <f t="shared" si="782"/>
        <v>120</v>
      </c>
      <c r="G421" s="1">
        <v>31</v>
      </c>
      <c r="H421" s="1">
        <v>28</v>
      </c>
      <c r="I421" s="1">
        <v>31</v>
      </c>
      <c r="J421" s="1">
        <v>30</v>
      </c>
      <c r="L421" s="112"/>
      <c r="N421" s="16">
        <f t="shared" si="783"/>
        <v>33.1</v>
      </c>
      <c r="O421" s="16">
        <f t="shared" si="784"/>
        <v>33.1</v>
      </c>
      <c r="P421" s="16">
        <f t="shared" si="785"/>
        <v>33.1</v>
      </c>
      <c r="Q421" s="16">
        <f t="shared" si="786"/>
        <v>33.1</v>
      </c>
      <c r="R421" s="120"/>
      <c r="S421" s="159" t="str">
        <f>VLOOKUP(B421,Объем!A:D,4,0)</f>
        <v>нет</v>
      </c>
      <c r="T421" s="159" t="str">
        <f>VLOOKUP(B421,Объем!A:E,5,0)</f>
        <v>не работает</v>
      </c>
      <c r="U421" s="11" t="e">
        <f t="shared" si="787"/>
        <v>#VALUE!</v>
      </c>
      <c r="V421" s="95">
        <f t="shared" si="845"/>
        <v>0.33225513786470545</v>
      </c>
      <c r="W421" s="95">
        <f t="shared" si="846"/>
        <v>0.30010141484554043</v>
      </c>
      <c r="X421" s="95">
        <f t="shared" si="847"/>
        <v>0.33225513786470545</v>
      </c>
      <c r="Y421" s="95">
        <f t="shared" si="848"/>
        <v>0.32153723019165042</v>
      </c>
      <c r="Z421" s="12">
        <f t="shared" si="792"/>
        <v>0.24230858266708669</v>
      </c>
      <c r="AA421" s="12">
        <f t="shared" si="793"/>
        <v>0.2031410800285203</v>
      </c>
      <c r="AB421" s="12">
        <f t="shared" si="794"/>
        <v>8.4432087997119737E-2</v>
      </c>
      <c r="AD421" s="12">
        <f t="shared" si="795"/>
        <v>0.57456372053179217</v>
      </c>
      <c r="AE421" s="12">
        <f t="shared" si="796"/>
        <v>0.5032424948740607</v>
      </c>
      <c r="AF421" s="12">
        <f t="shared" si="797"/>
        <v>0.41668722586182516</v>
      </c>
      <c r="AG421" s="12">
        <f t="shared" si="798"/>
        <v>0.32153723019165042</v>
      </c>
      <c r="AH421" s="30">
        <f t="shared" si="799"/>
        <v>1562.1353346562473</v>
      </c>
      <c r="AI421" s="30">
        <f t="shared" si="800"/>
        <v>1368.2257599134937</v>
      </c>
      <c r="AJ421" s="30">
        <f t="shared" si="801"/>
        <v>1132.8975634176475</v>
      </c>
      <c r="AK421" s="30">
        <f t="shared" si="802"/>
        <v>874.2018521896631</v>
      </c>
      <c r="AM421" s="30">
        <f t="shared" si="803"/>
        <v>4937.4605101770521</v>
      </c>
      <c r="AN421" s="12">
        <f t="shared" si="804"/>
        <v>0.52988175069272669</v>
      </c>
      <c r="AO421">
        <f t="shared" si="805"/>
        <v>3445.28</v>
      </c>
      <c r="AX421" s="164" t="s">
        <v>548</v>
      </c>
      <c r="AY421" s="108">
        <v>3445.28</v>
      </c>
    </row>
    <row r="422" spans="1:57" x14ac:dyDescent="0.3">
      <c r="A422" s="37" t="s">
        <v>549</v>
      </c>
      <c r="B422" s="37" t="s">
        <v>131</v>
      </c>
      <c r="C422" s="2"/>
      <c r="D422" s="2"/>
      <c r="E422" s="1">
        <f>VLOOKUP(B422,Площадь!A:B,2,0)</f>
        <v>71.5</v>
      </c>
      <c r="F422">
        <f t="shared" si="782"/>
        <v>120</v>
      </c>
      <c r="G422" s="1">
        <v>31</v>
      </c>
      <c r="H422" s="1">
        <v>28</v>
      </c>
      <c r="I422" s="1">
        <v>31</v>
      </c>
      <c r="J422" s="1">
        <v>30</v>
      </c>
      <c r="L422" s="112"/>
      <c r="N422" s="16">
        <f t="shared" si="783"/>
        <v>71.5</v>
      </c>
      <c r="O422" s="16">
        <f t="shared" si="784"/>
        <v>71.5</v>
      </c>
      <c r="P422" s="16">
        <f t="shared" si="785"/>
        <v>71.5</v>
      </c>
      <c r="Q422" s="16">
        <f t="shared" si="786"/>
        <v>71.5</v>
      </c>
      <c r="R422" s="120"/>
      <c r="S422" s="159" t="str">
        <f>VLOOKUP(B422,Объем!A:D,4,0)</f>
        <v>25,439</v>
      </c>
      <c r="T422" s="159">
        <f>VLOOKUP(B422,Объем!A:E,5,0)</f>
        <v>28.260999999999999</v>
      </c>
      <c r="U422" s="11">
        <f t="shared" si="787"/>
        <v>2.8219999999999992</v>
      </c>
      <c r="V422" s="95">
        <f t="shared" ref="V422:V424" si="849">$U422*V$627/G$1*G422</f>
        <v>0.91346727865648403</v>
      </c>
      <c r="W422" s="95">
        <f t="shared" ref="W422:W424" si="850">$U422*W$627/H$1*H422</f>
        <v>0.82254389203515521</v>
      </c>
      <c r="X422" s="95">
        <f t="shared" ref="X422:X424" si="851">$U422*X$627/I$1*I422</f>
        <v>0.65122610394510616</v>
      </c>
      <c r="Y422" s="95">
        <f t="shared" ref="Y422:Y424" si="852">$U422*Y$627/J$1*J422</f>
        <v>0.434762725363254</v>
      </c>
      <c r="Z422" s="12">
        <f t="shared" si="792"/>
        <v>0.52341582056485492</v>
      </c>
      <c r="AA422" s="12">
        <f t="shared" si="793"/>
        <v>0.43880928163260424</v>
      </c>
      <c r="AB422" s="12">
        <f t="shared" si="794"/>
        <v>0.18238351334725258</v>
      </c>
      <c r="AD422" s="12">
        <f t="shared" si="795"/>
        <v>1.4368830992213391</v>
      </c>
      <c r="AE422" s="12">
        <f t="shared" si="796"/>
        <v>1.2613531736677595</v>
      </c>
      <c r="AF422" s="12">
        <f t="shared" si="797"/>
        <v>0.83360961729235872</v>
      </c>
      <c r="AG422" s="12">
        <f t="shared" si="798"/>
        <v>0.434762725363254</v>
      </c>
      <c r="AH422" s="30">
        <f t="shared" si="799"/>
        <v>3906.6265078249612</v>
      </c>
      <c r="AI422" s="30">
        <f t="shared" si="800"/>
        <v>3429.3922356313778</v>
      </c>
      <c r="AJ422" s="30">
        <f t="shared" si="801"/>
        <v>2266.4344996868108</v>
      </c>
      <c r="AK422" s="30">
        <f t="shared" si="802"/>
        <v>1182.0415929721223</v>
      </c>
      <c r="AM422" s="30">
        <f t="shared" si="803"/>
        <v>10784.494836115273</v>
      </c>
      <c r="AN422" s="12">
        <f t="shared" si="804"/>
        <v>1.1446086155447117</v>
      </c>
      <c r="AO422">
        <f t="shared" si="805"/>
        <v>7299.48</v>
      </c>
      <c r="AX422" s="164" t="s">
        <v>549</v>
      </c>
      <c r="AY422" s="108">
        <v>7299.48</v>
      </c>
    </row>
    <row r="423" spans="1:57" x14ac:dyDescent="0.3">
      <c r="A423" s="37" t="s">
        <v>550</v>
      </c>
      <c r="B423" s="37" t="s">
        <v>132</v>
      </c>
      <c r="C423" s="2"/>
      <c r="D423" s="2"/>
      <c r="E423" s="1">
        <f>VLOOKUP(B423,Площадь!A:B,2,0)</f>
        <v>69.5</v>
      </c>
      <c r="F423">
        <f t="shared" si="782"/>
        <v>120</v>
      </c>
      <c r="G423" s="1">
        <v>31</v>
      </c>
      <c r="H423" s="1">
        <v>28</v>
      </c>
      <c r="I423" s="1">
        <v>31</v>
      </c>
      <c r="J423" s="1">
        <v>30</v>
      </c>
      <c r="L423" s="112"/>
      <c r="N423" s="16">
        <f t="shared" si="783"/>
        <v>69.5</v>
      </c>
      <c r="O423" s="16">
        <f t="shared" si="784"/>
        <v>69.5</v>
      </c>
      <c r="P423" s="16">
        <f t="shared" si="785"/>
        <v>69.5</v>
      </c>
      <c r="Q423" s="16">
        <f t="shared" si="786"/>
        <v>69.5</v>
      </c>
      <c r="R423" s="120"/>
      <c r="S423" s="159" t="str">
        <f>VLOOKUP(B423,Объем!A:D,4,0)</f>
        <v>15,268</v>
      </c>
      <c r="T423" s="159">
        <f>VLOOKUP(B423,Объем!A:E,5,0)</f>
        <v>18.452000000000002</v>
      </c>
      <c r="U423" s="11">
        <f t="shared" si="787"/>
        <v>3.1840000000000011</v>
      </c>
      <c r="V423" s="95">
        <f t="shared" si="849"/>
        <v>1.0306448672013633</v>
      </c>
      <c r="W423" s="95">
        <f t="shared" si="850"/>
        <v>0.9280580270162776</v>
      </c>
      <c r="X423" s="95">
        <f t="shared" si="851"/>
        <v>0.73476396703090696</v>
      </c>
      <c r="Y423" s="95">
        <f t="shared" si="852"/>
        <v>0.49053313875145343</v>
      </c>
      <c r="Z423" s="12">
        <f t="shared" si="792"/>
        <v>0.50877481859101281</v>
      </c>
      <c r="AA423" s="12">
        <f t="shared" si="793"/>
        <v>0.42653489613239154</v>
      </c>
      <c r="AB423" s="12">
        <f t="shared" si="794"/>
        <v>0.17728187661026651</v>
      </c>
      <c r="AD423" s="12">
        <f t="shared" si="795"/>
        <v>1.5394196857923761</v>
      </c>
      <c r="AE423" s="12">
        <f t="shared" si="796"/>
        <v>1.3545929231486691</v>
      </c>
      <c r="AF423" s="12">
        <f t="shared" si="797"/>
        <v>0.91204584364117347</v>
      </c>
      <c r="AG423" s="12">
        <f t="shared" si="798"/>
        <v>0.49053313875145343</v>
      </c>
      <c r="AH423" s="30">
        <f t="shared" si="799"/>
        <v>4185.4050301260286</v>
      </c>
      <c r="AI423" s="30">
        <f t="shared" si="800"/>
        <v>3682.8943313150648</v>
      </c>
      <c r="AJ423" s="30">
        <f t="shared" si="801"/>
        <v>2479.6884806084954</v>
      </c>
      <c r="AK423" s="30">
        <f t="shared" si="802"/>
        <v>1333.6713083002267</v>
      </c>
      <c r="AM423" s="30">
        <f t="shared" si="803"/>
        <v>11681.659150349815</v>
      </c>
      <c r="AN423" s="12">
        <f t="shared" si="804"/>
        <v>1.112591591333671</v>
      </c>
      <c r="AO423">
        <f t="shared" si="805"/>
        <v>6124.96</v>
      </c>
      <c r="AX423" s="164" t="s">
        <v>550</v>
      </c>
      <c r="AY423" s="108">
        <v>6124.96</v>
      </c>
    </row>
    <row r="424" spans="1:57" s="75" customFormat="1" x14ac:dyDescent="0.3">
      <c r="A424" s="37" t="s">
        <v>1245</v>
      </c>
      <c r="B424" s="37" t="s">
        <v>133</v>
      </c>
      <c r="C424" s="2"/>
      <c r="D424" s="2"/>
      <c r="E424" s="1">
        <f>VLOOKUP(B424,Площадь!A:B,2,0)</f>
        <v>30.6</v>
      </c>
      <c r="F424">
        <f t="shared" si="782"/>
        <v>120</v>
      </c>
      <c r="G424" s="1">
        <v>31</v>
      </c>
      <c r="H424" s="1">
        <v>28</v>
      </c>
      <c r="I424" s="1">
        <v>31</v>
      </c>
      <c r="J424" s="1">
        <v>30</v>
      </c>
      <c r="K424" s="4"/>
      <c r="L424" s="112"/>
      <c r="M424" s="4"/>
      <c r="N424" s="16">
        <f t="shared" si="783"/>
        <v>30.6</v>
      </c>
      <c r="O424" s="16">
        <f t="shared" si="784"/>
        <v>30.6</v>
      </c>
      <c r="P424" s="16">
        <f t="shared" si="785"/>
        <v>30.6</v>
      </c>
      <c r="Q424" s="16">
        <f t="shared" si="786"/>
        <v>30.6</v>
      </c>
      <c r="R424" s="124"/>
      <c r="S424" s="159" t="str">
        <f>VLOOKUP(B424,Объем!A:D,4,0)</f>
        <v>13,524</v>
      </c>
      <c r="T424" s="159">
        <f>VLOOKUP(B424,Объем!A:E,5,0)</f>
        <v>14.632999999999999</v>
      </c>
      <c r="U424" s="11">
        <f t="shared" si="787"/>
        <v>1.109</v>
      </c>
      <c r="V424" s="95">
        <f t="shared" si="849"/>
        <v>0.35897775054218323</v>
      </c>
      <c r="W424" s="95">
        <f t="shared" si="850"/>
        <v>0.32324634169631017</v>
      </c>
      <c r="X424" s="95">
        <f t="shared" si="851"/>
        <v>0.25592124354185791</v>
      </c>
      <c r="Y424" s="95">
        <f t="shared" si="852"/>
        <v>0.17085466421964876</v>
      </c>
      <c r="Z424" s="12">
        <f t="shared" si="792"/>
        <v>0.22400733019978405</v>
      </c>
      <c r="AA424" s="12">
        <f t="shared" si="793"/>
        <v>0.18779809815325443</v>
      </c>
      <c r="AB424" s="12">
        <f t="shared" si="794"/>
        <v>7.8055042075887121E-2</v>
      </c>
      <c r="AC424" s="12"/>
      <c r="AD424" s="12">
        <f t="shared" si="795"/>
        <v>0.58298508074196731</v>
      </c>
      <c r="AE424" s="12">
        <f t="shared" si="796"/>
        <v>0.5110444398495646</v>
      </c>
      <c r="AF424" s="12">
        <f t="shared" si="797"/>
        <v>0.33397628561774506</v>
      </c>
      <c r="AG424" s="12">
        <f t="shared" si="798"/>
        <v>0.17085466421964876</v>
      </c>
      <c r="AH424" s="30">
        <f t="shared" si="799"/>
        <v>1585.0314972228757</v>
      </c>
      <c r="AI424" s="30">
        <f t="shared" si="800"/>
        <v>1389.4378439517934</v>
      </c>
      <c r="AJ424" s="30">
        <f t="shared" si="801"/>
        <v>908.02140486323765</v>
      </c>
      <c r="AK424" s="30">
        <f t="shared" si="802"/>
        <v>464.52307817366545</v>
      </c>
      <c r="AL424"/>
      <c r="AM424" s="30">
        <f t="shared" si="803"/>
        <v>4347.0138242115727</v>
      </c>
      <c r="AN424" s="12">
        <f t="shared" si="804"/>
        <v>0.48986047042892555</v>
      </c>
      <c r="AO424">
        <f t="shared" si="805"/>
        <v>2916.76</v>
      </c>
      <c r="AP424"/>
      <c r="AQ424"/>
      <c r="AR424"/>
      <c r="AS424"/>
      <c r="AT424"/>
      <c r="AU424"/>
      <c r="AV424"/>
      <c r="AW424"/>
      <c r="AX424" s="164" t="s">
        <v>1245</v>
      </c>
      <c r="AY424" s="108">
        <v>2916.76</v>
      </c>
      <c r="AZ424"/>
      <c r="BA424"/>
      <c r="BB424"/>
      <c r="BC424"/>
      <c r="BD424"/>
      <c r="BE424"/>
    </row>
    <row r="425" spans="1:57" x14ac:dyDescent="0.3">
      <c r="A425" s="37" t="s">
        <v>551</v>
      </c>
      <c r="B425" s="37" t="s">
        <v>134</v>
      </c>
      <c r="C425" s="2"/>
      <c r="D425" s="2"/>
      <c r="E425" s="1">
        <f>VLOOKUP(B425,Площадь!A:B,2,0)</f>
        <v>34.5</v>
      </c>
      <c r="F425">
        <f t="shared" si="782"/>
        <v>120</v>
      </c>
      <c r="G425" s="1">
        <v>31</v>
      </c>
      <c r="H425" s="1">
        <v>28</v>
      </c>
      <c r="I425" s="1">
        <v>31</v>
      </c>
      <c r="J425" s="1">
        <v>30</v>
      </c>
      <c r="L425" s="112"/>
      <c r="N425" s="16">
        <f t="shared" si="783"/>
        <v>34.5</v>
      </c>
      <c r="O425" s="16">
        <f t="shared" si="784"/>
        <v>34.5</v>
      </c>
      <c r="P425" s="16">
        <f t="shared" si="785"/>
        <v>34.5</v>
      </c>
      <c r="Q425" s="16">
        <f t="shared" si="786"/>
        <v>34.5</v>
      </c>
      <c r="R425" s="120"/>
      <c r="S425" s="159">
        <f>VLOOKUP(B425,Объем!A:D,4,0)</f>
        <v>14.830421704191707</v>
      </c>
      <c r="T425" s="159" t="str">
        <f>VLOOKUP(B425,Объем!A:E,5,0)</f>
        <v>нет</v>
      </c>
      <c r="U425" s="11" t="e">
        <f t="shared" si="787"/>
        <v>#VALUE!</v>
      </c>
      <c r="V425" s="95">
        <f t="shared" ref="V425:V427" si="853">$V$631*$E425*G425</f>
        <v>0.34630822526683808</v>
      </c>
      <c r="W425" s="95">
        <f t="shared" ref="W425:W427" si="854">$V$631*$E425*H425</f>
        <v>0.3127945260474666</v>
      </c>
      <c r="X425" s="95">
        <f t="shared" ref="X425:X427" si="855">$V$631*$E425*I425</f>
        <v>0.34630822526683808</v>
      </c>
      <c r="Y425" s="95">
        <f t="shared" ref="Y425:Y427" si="856">$V$631*$E425*J425</f>
        <v>0.33513699219371423</v>
      </c>
      <c r="Z425" s="12">
        <f t="shared" si="792"/>
        <v>0.25255728404877614</v>
      </c>
      <c r="AA425" s="12">
        <f t="shared" si="793"/>
        <v>0.2117331498786692</v>
      </c>
      <c r="AB425" s="12">
        <f t="shared" si="794"/>
        <v>8.8003233713009985E-2</v>
      </c>
      <c r="AD425" s="12">
        <f t="shared" si="795"/>
        <v>0.59886550931561422</v>
      </c>
      <c r="AE425" s="12">
        <f t="shared" si="796"/>
        <v>0.52452767592613581</v>
      </c>
      <c r="AF425" s="12">
        <f t="shared" si="797"/>
        <v>0.43431145897984808</v>
      </c>
      <c r="AG425" s="12">
        <f t="shared" si="798"/>
        <v>0.33513699219371423</v>
      </c>
      <c r="AH425" s="30">
        <f t="shared" si="799"/>
        <v>1628.2075240374784</v>
      </c>
      <c r="AI425" s="30">
        <f t="shared" si="800"/>
        <v>1426.0963358614965</v>
      </c>
      <c r="AJ425" s="30">
        <f t="shared" si="801"/>
        <v>1180.8146809035907</v>
      </c>
      <c r="AK425" s="30">
        <f t="shared" si="802"/>
        <v>911.17715711611424</v>
      </c>
      <c r="AM425" s="30">
        <f t="shared" si="803"/>
        <v>5146.2956979186802</v>
      </c>
      <c r="AN425" s="12">
        <f t="shared" si="804"/>
        <v>0.55229366764045529</v>
      </c>
      <c r="AO425">
        <f t="shared" si="805"/>
        <v>3976</v>
      </c>
      <c r="AX425" s="164" t="s">
        <v>551</v>
      </c>
      <c r="AY425" s="108">
        <v>3976</v>
      </c>
    </row>
    <row r="426" spans="1:57" x14ac:dyDescent="0.3">
      <c r="A426" s="37" t="s">
        <v>552</v>
      </c>
      <c r="B426" s="37" t="s">
        <v>135</v>
      </c>
      <c r="C426" s="2"/>
      <c r="D426" s="2"/>
      <c r="E426" s="1">
        <f>VLOOKUP(B426,Площадь!A:B,2,0)</f>
        <v>34.5</v>
      </c>
      <c r="F426">
        <f t="shared" si="782"/>
        <v>120</v>
      </c>
      <c r="G426" s="1">
        <v>31</v>
      </c>
      <c r="H426" s="1">
        <v>28</v>
      </c>
      <c r="I426" s="1">
        <v>31</v>
      </c>
      <c r="J426" s="1">
        <v>30</v>
      </c>
      <c r="L426" s="112"/>
      <c r="N426" s="16">
        <f t="shared" si="783"/>
        <v>34.5</v>
      </c>
      <c r="O426" s="16">
        <f t="shared" si="784"/>
        <v>34.5</v>
      </c>
      <c r="P426" s="16">
        <f t="shared" si="785"/>
        <v>34.5</v>
      </c>
      <c r="Q426" s="16">
        <f t="shared" si="786"/>
        <v>34.5</v>
      </c>
      <c r="R426" s="120"/>
      <c r="S426" s="159">
        <f>VLOOKUP(B426,Объем!A:D,4,0)</f>
        <v>19.420421704191707</v>
      </c>
      <c r="T426" s="159" t="str">
        <f>VLOOKUP(B426,Объем!A:E,5,0)</f>
        <v>нет</v>
      </c>
      <c r="U426" s="11" t="e">
        <f t="shared" si="787"/>
        <v>#VALUE!</v>
      </c>
      <c r="V426" s="95">
        <f t="shared" si="853"/>
        <v>0.34630822526683808</v>
      </c>
      <c r="W426" s="95">
        <f t="shared" si="854"/>
        <v>0.3127945260474666</v>
      </c>
      <c r="X426" s="95">
        <f t="shared" si="855"/>
        <v>0.34630822526683808</v>
      </c>
      <c r="Y426" s="95">
        <f t="shared" si="856"/>
        <v>0.33513699219371423</v>
      </c>
      <c r="Z426" s="12">
        <f t="shared" si="792"/>
        <v>0.25255728404877614</v>
      </c>
      <c r="AA426" s="12">
        <f t="shared" si="793"/>
        <v>0.2117331498786692</v>
      </c>
      <c r="AB426" s="12">
        <f t="shared" si="794"/>
        <v>8.8003233713009985E-2</v>
      </c>
      <c r="AD426" s="12">
        <f t="shared" si="795"/>
        <v>0.59886550931561422</v>
      </c>
      <c r="AE426" s="12">
        <f t="shared" si="796"/>
        <v>0.52452767592613581</v>
      </c>
      <c r="AF426" s="12">
        <f t="shared" si="797"/>
        <v>0.43431145897984808</v>
      </c>
      <c r="AG426" s="12">
        <f t="shared" si="798"/>
        <v>0.33513699219371423</v>
      </c>
      <c r="AH426" s="30">
        <f t="shared" si="799"/>
        <v>1628.2075240374784</v>
      </c>
      <c r="AI426" s="30">
        <f t="shared" si="800"/>
        <v>1426.0963358614965</v>
      </c>
      <c r="AJ426" s="30">
        <f t="shared" si="801"/>
        <v>1180.8146809035907</v>
      </c>
      <c r="AK426" s="30">
        <f t="shared" si="802"/>
        <v>911.17715711611424</v>
      </c>
      <c r="AM426" s="30">
        <f t="shared" si="803"/>
        <v>5146.2956979186802</v>
      </c>
      <c r="AN426" s="12">
        <f t="shared" si="804"/>
        <v>0.55229366764045529</v>
      </c>
      <c r="AO426">
        <f t="shared" si="805"/>
        <v>4834.08</v>
      </c>
      <c r="AX426" s="164" t="s">
        <v>552</v>
      </c>
      <c r="AY426" s="108">
        <v>4834.08</v>
      </c>
    </row>
    <row r="427" spans="1:57" x14ac:dyDescent="0.3">
      <c r="A427" s="37" t="s">
        <v>553</v>
      </c>
      <c r="B427" s="37" t="s">
        <v>136</v>
      </c>
      <c r="C427" s="2"/>
      <c r="D427" s="2"/>
      <c r="E427" s="1">
        <f>VLOOKUP(B427,Площадь!A:B,2,0)</f>
        <v>35.299999999999997</v>
      </c>
      <c r="F427">
        <f t="shared" si="782"/>
        <v>120</v>
      </c>
      <c r="G427" s="1">
        <v>31</v>
      </c>
      <c r="H427" s="1">
        <v>28</v>
      </c>
      <c r="I427" s="1">
        <v>31</v>
      </c>
      <c r="J427" s="1">
        <v>30</v>
      </c>
      <c r="L427" s="112"/>
      <c r="N427" s="16">
        <f t="shared" si="783"/>
        <v>35.299999999999997</v>
      </c>
      <c r="O427" s="16">
        <f t="shared" si="784"/>
        <v>35.299999999999997</v>
      </c>
      <c r="P427" s="16">
        <f t="shared" si="785"/>
        <v>35.299999999999997</v>
      </c>
      <c r="Q427" s="16">
        <f t="shared" si="786"/>
        <v>35.299999999999997</v>
      </c>
      <c r="R427" s="120"/>
      <c r="S427" s="159" t="str">
        <f>VLOOKUP(B427,Объем!A:D,4,0)</f>
        <v>17,358</v>
      </c>
      <c r="T427" s="159" t="str">
        <f>VLOOKUP(B427,Объем!A:E,5,0)</f>
        <v>нет</v>
      </c>
      <c r="U427" s="11" t="e">
        <f t="shared" si="787"/>
        <v>#VALUE!</v>
      </c>
      <c r="V427" s="95">
        <f t="shared" si="853"/>
        <v>0.35433856092519944</v>
      </c>
      <c r="W427" s="95">
        <f t="shared" si="854"/>
        <v>0.32004773244856727</v>
      </c>
      <c r="X427" s="95">
        <f t="shared" si="855"/>
        <v>0.35433856092519944</v>
      </c>
      <c r="Y427" s="95">
        <f t="shared" si="856"/>
        <v>0.34290828476632207</v>
      </c>
      <c r="Z427" s="12">
        <f t="shared" si="792"/>
        <v>0.25841368483831295</v>
      </c>
      <c r="AA427" s="12">
        <f t="shared" si="793"/>
        <v>0.21664290407875425</v>
      </c>
      <c r="AB427" s="12">
        <f t="shared" si="794"/>
        <v>9.0043888407804418E-2</v>
      </c>
      <c r="AD427" s="12">
        <f t="shared" si="795"/>
        <v>0.61275224576351239</v>
      </c>
      <c r="AE427" s="12">
        <f t="shared" si="796"/>
        <v>0.53669063652732152</v>
      </c>
      <c r="AF427" s="12">
        <f t="shared" si="797"/>
        <v>0.44438244933300386</v>
      </c>
      <c r="AG427" s="12">
        <f t="shared" si="798"/>
        <v>0.34290828476632207</v>
      </c>
      <c r="AH427" s="30">
        <f t="shared" si="799"/>
        <v>1665.9630608267528</v>
      </c>
      <c r="AI427" s="30">
        <f t="shared" si="800"/>
        <v>1459.1652364032125</v>
      </c>
      <c r="AJ427" s="30">
        <f t="shared" si="801"/>
        <v>1208.1958908955576</v>
      </c>
      <c r="AK427" s="30">
        <f t="shared" si="802"/>
        <v>932.30590278837178</v>
      </c>
      <c r="AM427" s="30">
        <f t="shared" si="803"/>
        <v>5265.6300909138945</v>
      </c>
      <c r="AN427" s="12">
        <f t="shared" si="804"/>
        <v>0.56510047732487156</v>
      </c>
      <c r="AO427">
        <f t="shared" si="805"/>
        <v>4919.96</v>
      </c>
      <c r="AX427" s="164" t="s">
        <v>553</v>
      </c>
      <c r="AY427" s="108">
        <v>4919.96</v>
      </c>
    </row>
    <row r="428" spans="1:57" x14ac:dyDescent="0.3">
      <c r="A428" s="37" t="s">
        <v>554</v>
      </c>
      <c r="B428" s="37" t="s">
        <v>24</v>
      </c>
      <c r="C428" s="2"/>
      <c r="D428" s="2"/>
      <c r="E428" s="1">
        <f>VLOOKUP(B428,Площадь!A:B,2,0)</f>
        <v>33.4</v>
      </c>
      <c r="F428">
        <f t="shared" si="782"/>
        <v>120</v>
      </c>
      <c r="G428" s="1">
        <v>31</v>
      </c>
      <c r="H428" s="1">
        <v>28</v>
      </c>
      <c r="I428" s="1">
        <v>31</v>
      </c>
      <c r="J428" s="1">
        <v>30</v>
      </c>
      <c r="L428" s="112"/>
      <c r="N428" s="16">
        <f t="shared" si="783"/>
        <v>33.4</v>
      </c>
      <c r="O428" s="16">
        <f t="shared" si="784"/>
        <v>33.4</v>
      </c>
      <c r="P428" s="16">
        <f t="shared" si="785"/>
        <v>33.4</v>
      </c>
      <c r="Q428" s="16">
        <f t="shared" si="786"/>
        <v>33.4</v>
      </c>
      <c r="R428" s="120"/>
      <c r="S428" s="159" t="str">
        <f>VLOOKUP(B428,Объем!A:D,4,0)</f>
        <v>12,511</v>
      </c>
      <c r="T428" s="159">
        <f>VLOOKUP(B428,Объем!A:E,5,0)</f>
        <v>13.882</v>
      </c>
      <c r="U428" s="11">
        <f t="shared" si="787"/>
        <v>1.3710000000000004</v>
      </c>
      <c r="V428" s="95">
        <f t="shared" ref="V428:V429" si="857">$U428*V$627/G$1*G428</f>
        <v>0.44378583948902917</v>
      </c>
      <c r="W428" s="95">
        <f t="shared" ref="W428:W429" si="858">$U428*W$627/H$1*H428</f>
        <v>0.39961292557767486</v>
      </c>
      <c r="X428" s="95">
        <f t="shared" ref="X428:X429" si="859">$U428*X$627/I$1*I428</f>
        <v>0.31638234886914995</v>
      </c>
      <c r="Y428" s="95">
        <f t="shared" ref="Y428:Y429" si="860">$U428*Y$627/J$1*J428</f>
        <v>0.21121888606414657</v>
      </c>
      <c r="Z428" s="12">
        <f t="shared" si="792"/>
        <v>0.24450473296316297</v>
      </c>
      <c r="AA428" s="12">
        <f t="shared" si="793"/>
        <v>0.20498223785355218</v>
      </c>
      <c r="AB428" s="12">
        <f t="shared" si="794"/>
        <v>8.5197333507667644E-2</v>
      </c>
      <c r="AD428" s="12">
        <f t="shared" si="795"/>
        <v>0.68829057245219216</v>
      </c>
      <c r="AE428" s="12">
        <f t="shared" si="796"/>
        <v>0.60459516343122699</v>
      </c>
      <c r="AF428" s="12">
        <f t="shared" si="797"/>
        <v>0.40157968237681763</v>
      </c>
      <c r="AG428" s="12">
        <f t="shared" si="798"/>
        <v>0.21121888606414657</v>
      </c>
      <c r="AH428" s="30">
        <f t="shared" si="799"/>
        <v>1871.3381741944693</v>
      </c>
      <c r="AI428" s="30">
        <f t="shared" si="800"/>
        <v>1643.7854222400886</v>
      </c>
      <c r="AJ428" s="30">
        <f t="shared" si="801"/>
        <v>1091.8228720397394</v>
      </c>
      <c r="AK428" s="30">
        <f t="shared" si="802"/>
        <v>574.26613180892298</v>
      </c>
      <c r="AM428" s="30">
        <f t="shared" si="803"/>
        <v>5181.2126002832201</v>
      </c>
      <c r="AN428" s="12">
        <f t="shared" si="804"/>
        <v>0.53468430432438285</v>
      </c>
      <c r="AO428">
        <f t="shared" si="805"/>
        <v>3816.12</v>
      </c>
      <c r="AX428" s="164" t="s">
        <v>554</v>
      </c>
      <c r="AY428" s="108">
        <v>3816.12</v>
      </c>
    </row>
    <row r="429" spans="1:57" x14ac:dyDescent="0.3">
      <c r="A429" s="37" t="s">
        <v>555</v>
      </c>
      <c r="B429" s="37" t="s">
        <v>137</v>
      </c>
      <c r="C429" s="2"/>
      <c r="D429" s="2"/>
      <c r="E429" s="1">
        <f>VLOOKUP(B429,Площадь!A:B,2,0)</f>
        <v>35.200000000000003</v>
      </c>
      <c r="F429">
        <f t="shared" si="782"/>
        <v>120</v>
      </c>
      <c r="G429" s="1">
        <v>31</v>
      </c>
      <c r="H429" s="1">
        <v>28</v>
      </c>
      <c r="I429" s="1">
        <v>31</v>
      </c>
      <c r="J429" s="1">
        <v>30</v>
      </c>
      <c r="L429" s="112"/>
      <c r="N429" s="16">
        <f t="shared" si="783"/>
        <v>35.200000000000003</v>
      </c>
      <c r="O429" s="16">
        <f t="shared" si="784"/>
        <v>35.200000000000003</v>
      </c>
      <c r="P429" s="16">
        <f t="shared" si="785"/>
        <v>35.200000000000003</v>
      </c>
      <c r="Q429" s="16">
        <f t="shared" si="786"/>
        <v>35.200000000000003</v>
      </c>
      <c r="R429" s="120"/>
      <c r="S429" s="159" t="str">
        <f>VLOOKUP(B429,Объем!A:D,4,0)</f>
        <v>11,295</v>
      </c>
      <c r="T429" s="159">
        <f>VLOOKUP(B429,Объем!A:E,5,0)</f>
        <v>12.616</v>
      </c>
      <c r="U429" s="11">
        <f t="shared" si="787"/>
        <v>1.3209999999999997</v>
      </c>
      <c r="V429" s="95">
        <f t="shared" si="857"/>
        <v>0.42760108969001259</v>
      </c>
      <c r="W429" s="95">
        <f t="shared" si="858"/>
        <v>0.38503915002779593</v>
      </c>
      <c r="X429" s="95">
        <f t="shared" si="859"/>
        <v>0.3048439699898956</v>
      </c>
      <c r="Y429" s="95">
        <f t="shared" si="860"/>
        <v>0.20351579029229575</v>
      </c>
      <c r="Z429" s="12">
        <f t="shared" si="792"/>
        <v>0.25768163473962086</v>
      </c>
      <c r="AA429" s="12">
        <f t="shared" si="793"/>
        <v>0.21602918480374367</v>
      </c>
      <c r="AB429" s="12">
        <f t="shared" si="794"/>
        <v>8.9788806570955129E-2</v>
      </c>
      <c r="AD429" s="12">
        <f t="shared" si="795"/>
        <v>0.68528272442963345</v>
      </c>
      <c r="AE429" s="12">
        <f t="shared" si="796"/>
        <v>0.60106833483153954</v>
      </c>
      <c r="AF429" s="12">
        <f t="shared" si="797"/>
        <v>0.39463277656085072</v>
      </c>
      <c r="AG429" s="12">
        <f t="shared" si="798"/>
        <v>0.20351579029229575</v>
      </c>
      <c r="AH429" s="30">
        <f t="shared" si="799"/>
        <v>1863.1603768337761</v>
      </c>
      <c r="AI429" s="30">
        <f t="shared" si="800"/>
        <v>1634.1966101066864</v>
      </c>
      <c r="AJ429" s="30">
        <f t="shared" si="801"/>
        <v>1072.9354855691722</v>
      </c>
      <c r="AK429" s="30">
        <f t="shared" si="802"/>
        <v>553.32280096249951</v>
      </c>
      <c r="AM429" s="30">
        <f t="shared" si="803"/>
        <v>5123.6152734721345</v>
      </c>
      <c r="AN429" s="12">
        <f t="shared" si="804"/>
        <v>0.5634996261143197</v>
      </c>
      <c r="AO429">
        <f t="shared" si="805"/>
        <v>3181</v>
      </c>
      <c r="AX429" s="164" t="s">
        <v>555</v>
      </c>
      <c r="AY429" s="108">
        <v>3181</v>
      </c>
    </row>
    <row r="430" spans="1:57" x14ac:dyDescent="0.3">
      <c r="A430" s="37" t="s">
        <v>556</v>
      </c>
      <c r="B430" s="37" t="s">
        <v>1003</v>
      </c>
      <c r="C430" s="2"/>
      <c r="D430" s="2"/>
      <c r="E430" s="1">
        <f>VLOOKUP(B430,Площадь!A:B,2,0)</f>
        <v>29.3</v>
      </c>
      <c r="F430">
        <f t="shared" si="782"/>
        <v>120</v>
      </c>
      <c r="G430" s="1">
        <v>31</v>
      </c>
      <c r="H430" s="1">
        <v>28</v>
      </c>
      <c r="I430" s="1">
        <v>31</v>
      </c>
      <c r="J430" s="1">
        <v>30</v>
      </c>
      <c r="L430" s="112"/>
      <c r="N430" s="16">
        <f t="shared" si="783"/>
        <v>29.3</v>
      </c>
      <c r="O430" s="16">
        <f t="shared" si="784"/>
        <v>29.3</v>
      </c>
      <c r="P430" s="16">
        <f t="shared" si="785"/>
        <v>29.3</v>
      </c>
      <c r="Q430" s="16">
        <f t="shared" si="786"/>
        <v>29.3</v>
      </c>
      <c r="R430" s="120"/>
      <c r="S430" s="159" t="str">
        <f>VLOOKUP(B430,Объем!A:D,4,0)</f>
        <v>15,735</v>
      </c>
      <c r="T430" s="159" t="str">
        <f>VLOOKUP(B430,Объем!A:E,5,0)</f>
        <v>нет</v>
      </c>
      <c r="U430" s="11" t="e">
        <f t="shared" si="787"/>
        <v>#VALUE!</v>
      </c>
      <c r="V430" s="95">
        <f>$V$631*$E430*G430</f>
        <v>0.29411104348748851</v>
      </c>
      <c r="W430" s="95">
        <f t="shared" ref="W430" si="861">$V$631*$E430*H430</f>
        <v>0.2656486844403122</v>
      </c>
      <c r="X430" s="95">
        <f t="shared" ref="X430" si="862">$V$631*$E430*I430</f>
        <v>0.29411104348748851</v>
      </c>
      <c r="Y430" s="95">
        <f t="shared" ref="Y430" si="863">$V$631*$E430*J430</f>
        <v>0.28462359047176311</v>
      </c>
      <c r="Z430" s="12">
        <f t="shared" si="792"/>
        <v>0.21449067891678669</v>
      </c>
      <c r="AA430" s="12">
        <f t="shared" si="793"/>
        <v>0.17981974757811617</v>
      </c>
      <c r="AB430" s="12">
        <f t="shared" si="794"/>
        <v>7.4738978196846162E-2</v>
      </c>
      <c r="AD430" s="12">
        <f t="shared" si="795"/>
        <v>0.50860172240427515</v>
      </c>
      <c r="AE430" s="12">
        <f t="shared" si="796"/>
        <v>0.44546843201842834</v>
      </c>
      <c r="AF430" s="12">
        <f t="shared" si="797"/>
        <v>0.36885002168433467</v>
      </c>
      <c r="AG430" s="12">
        <f t="shared" si="798"/>
        <v>0.28462359047176311</v>
      </c>
      <c r="AH430" s="30">
        <f t="shared" si="799"/>
        <v>1382.7965349071915</v>
      </c>
      <c r="AI430" s="30">
        <f t="shared" si="800"/>
        <v>1211.1484823403434</v>
      </c>
      <c r="AJ430" s="30">
        <f t="shared" si="801"/>
        <v>1002.8368159558029</v>
      </c>
      <c r="AK430" s="30">
        <f t="shared" si="802"/>
        <v>773.840310246439</v>
      </c>
      <c r="AM430" s="30">
        <f t="shared" si="803"/>
        <v>4370.6221434497766</v>
      </c>
      <c r="AN430" s="12">
        <f t="shared" si="804"/>
        <v>0.46904940469174905</v>
      </c>
      <c r="AO430">
        <f t="shared" si="805"/>
        <v>4765.5600000000004</v>
      </c>
      <c r="AX430" s="164" t="s">
        <v>556</v>
      </c>
      <c r="AY430" s="108">
        <v>4765.5600000000004</v>
      </c>
    </row>
    <row r="431" spans="1:57" x14ac:dyDescent="0.3">
      <c r="A431" s="37" t="s">
        <v>557</v>
      </c>
      <c r="B431" s="37" t="s">
        <v>1004</v>
      </c>
      <c r="C431" s="2"/>
      <c r="D431" s="2"/>
      <c r="E431" s="1">
        <f>VLOOKUP(B431,Площадь!A:B,2,0)</f>
        <v>51.3</v>
      </c>
      <c r="F431">
        <f t="shared" si="782"/>
        <v>120</v>
      </c>
      <c r="G431" s="1">
        <v>31</v>
      </c>
      <c r="H431" s="1">
        <v>28</v>
      </c>
      <c r="I431" s="1">
        <v>31</v>
      </c>
      <c r="J431" s="1">
        <v>30</v>
      </c>
      <c r="L431" s="112"/>
      <c r="N431" s="16">
        <f t="shared" si="783"/>
        <v>51.3</v>
      </c>
      <c r="O431" s="16">
        <f t="shared" si="784"/>
        <v>51.3</v>
      </c>
      <c r="P431" s="16">
        <f t="shared" si="785"/>
        <v>51.3</v>
      </c>
      <c r="Q431" s="16">
        <f t="shared" si="786"/>
        <v>51.3</v>
      </c>
      <c r="R431" s="120"/>
      <c r="S431" s="159" t="str">
        <f>VLOOKUP(B431,Объем!A:D,4,0)</f>
        <v>19,308</v>
      </c>
      <c r="T431" s="159">
        <f>VLOOKUP(B431,Объем!A:E,5,0)</f>
        <v>22.085000000000001</v>
      </c>
      <c r="U431" s="11">
        <f t="shared" si="787"/>
        <v>2.777000000000001</v>
      </c>
      <c r="V431" s="95">
        <f>$U431*V$627/G$1*G431</f>
        <v>0.89890100383736993</v>
      </c>
      <c r="W431" s="95">
        <f t="shared" ref="W431" si="864">$U431*W$627/H$1*H431</f>
        <v>0.80942749404026493</v>
      </c>
      <c r="X431" s="95">
        <f t="shared" ref="X431" si="865">$U431*X$627/I$1*I431</f>
        <v>0.64084156295377781</v>
      </c>
      <c r="Y431" s="95">
        <f t="shared" ref="Y431" si="866">$U431*Y$627/J$1*J431</f>
        <v>0.42782993916858864</v>
      </c>
      <c r="Z431" s="12">
        <f t="shared" si="792"/>
        <v>0.37554170062904968</v>
      </c>
      <c r="AA431" s="12">
        <f t="shared" si="793"/>
        <v>0.31483798808045593</v>
      </c>
      <c r="AB431" s="12">
        <f t="shared" si="794"/>
        <v>0.13085698230369311</v>
      </c>
      <c r="AD431" s="12">
        <f t="shared" si="795"/>
        <v>1.2744427044664195</v>
      </c>
      <c r="AE431" s="12">
        <f t="shared" si="796"/>
        <v>1.124265482120721</v>
      </c>
      <c r="AF431" s="12">
        <f t="shared" si="797"/>
        <v>0.77169854525747095</v>
      </c>
      <c r="AG431" s="12">
        <f t="shared" si="798"/>
        <v>0.42782993916858864</v>
      </c>
      <c r="AH431" s="30">
        <f t="shared" si="799"/>
        <v>3464.9803137573908</v>
      </c>
      <c r="AI431" s="30">
        <f t="shared" si="800"/>
        <v>3056.6754780994588</v>
      </c>
      <c r="AJ431" s="30">
        <f t="shared" si="801"/>
        <v>2098.1094388169172</v>
      </c>
      <c r="AK431" s="30">
        <f t="shared" si="802"/>
        <v>1163.1925952103422</v>
      </c>
      <c r="AM431" s="30">
        <f t="shared" si="803"/>
        <v>9782.9578258841102</v>
      </c>
      <c r="AN431" s="12">
        <f t="shared" si="804"/>
        <v>0.82123667101319875</v>
      </c>
      <c r="AO431">
        <f t="shared" si="805"/>
        <v>6549.08</v>
      </c>
      <c r="AX431" s="164" t="s">
        <v>557</v>
      </c>
      <c r="AY431" s="108">
        <v>6549.08</v>
      </c>
    </row>
    <row r="432" spans="1:57" x14ac:dyDescent="0.3">
      <c r="A432" s="37" t="s">
        <v>558</v>
      </c>
      <c r="B432" s="37" t="s">
        <v>1005</v>
      </c>
      <c r="C432" s="2"/>
      <c r="D432" s="2"/>
      <c r="E432" s="1">
        <f>VLOOKUP(B432,Площадь!A:B,2,0)</f>
        <v>72</v>
      </c>
      <c r="F432">
        <f t="shared" si="782"/>
        <v>120</v>
      </c>
      <c r="G432" s="1">
        <v>31</v>
      </c>
      <c r="H432" s="1">
        <v>28</v>
      </c>
      <c r="I432" s="1">
        <v>31</v>
      </c>
      <c r="J432" s="1">
        <v>30</v>
      </c>
      <c r="L432" s="112"/>
      <c r="N432" s="16">
        <f t="shared" si="783"/>
        <v>72</v>
      </c>
      <c r="O432" s="16">
        <f t="shared" si="784"/>
        <v>72</v>
      </c>
      <c r="P432" s="16">
        <f t="shared" si="785"/>
        <v>72</v>
      </c>
      <c r="Q432" s="16">
        <f t="shared" si="786"/>
        <v>72</v>
      </c>
      <c r="R432" s="120"/>
      <c r="S432" s="159" t="str">
        <f>VLOOKUP(B432,Объем!A:D,4,0)</f>
        <v>27,108</v>
      </c>
      <c r="T432" s="159" t="str">
        <f>VLOOKUP(B432,Объем!A:E,5,0)</f>
        <v>нет</v>
      </c>
      <c r="U432" s="11" t="e">
        <f t="shared" si="787"/>
        <v>#VALUE!</v>
      </c>
      <c r="V432" s="95">
        <f>$V$631*$E432*G432</f>
        <v>0.72273020925253162</v>
      </c>
      <c r="W432" s="95">
        <f t="shared" ref="W432" si="867">$V$631*$E432*H432</f>
        <v>0.65278857609906082</v>
      </c>
      <c r="X432" s="95">
        <f t="shared" ref="X432" si="868">$V$631*$E432*I432</f>
        <v>0.72273020925253162</v>
      </c>
      <c r="Y432" s="95">
        <f t="shared" ref="Y432" si="869">$V$631*$E432*J432</f>
        <v>0.69941633153470795</v>
      </c>
      <c r="Z432" s="12">
        <f t="shared" si="792"/>
        <v>0.52707607105831544</v>
      </c>
      <c r="AA432" s="12">
        <f t="shared" si="793"/>
        <v>0.44187787800765743</v>
      </c>
      <c r="AB432" s="12">
        <f t="shared" si="794"/>
        <v>0.18365892253149912</v>
      </c>
      <c r="AD432" s="12">
        <f t="shared" si="795"/>
        <v>1.249806280310847</v>
      </c>
      <c r="AE432" s="12">
        <f t="shared" si="796"/>
        <v>1.0946664541067181</v>
      </c>
      <c r="AF432" s="12">
        <f t="shared" si="797"/>
        <v>0.90638913178403069</v>
      </c>
      <c r="AG432" s="12">
        <f t="shared" si="798"/>
        <v>0.69941633153470795</v>
      </c>
      <c r="AH432" s="30">
        <f t="shared" si="799"/>
        <v>3397.9983110347371</v>
      </c>
      <c r="AI432" s="30">
        <f t="shared" si="800"/>
        <v>2976.2010487544276</v>
      </c>
      <c r="AJ432" s="30">
        <f t="shared" si="801"/>
        <v>2464.3088992770586</v>
      </c>
      <c r="AK432" s="30">
        <f t="shared" si="802"/>
        <v>1901.5871105031947</v>
      </c>
      <c r="AM432" s="30">
        <f t="shared" si="803"/>
        <v>10740.095369569419</v>
      </c>
      <c r="AN432" s="12">
        <f t="shared" si="804"/>
        <v>1.1526128715974719</v>
      </c>
      <c r="AO432">
        <f t="shared" si="805"/>
        <v>7856.32</v>
      </c>
      <c r="AP432" s="136"/>
      <c r="AQ432" s="136"/>
      <c r="AR432" s="136"/>
      <c r="AS432" s="136"/>
      <c r="AT432" s="136"/>
      <c r="AU432" s="136"/>
      <c r="AV432" s="136"/>
      <c r="AW432" s="136"/>
      <c r="AX432" s="164" t="s">
        <v>558</v>
      </c>
      <c r="AY432" s="108">
        <v>7856.32</v>
      </c>
      <c r="AZ432" s="136"/>
      <c r="BA432" s="136"/>
      <c r="BB432" s="136"/>
      <c r="BC432" s="136"/>
      <c r="BD432" s="136"/>
      <c r="BE432" s="136"/>
    </row>
    <row r="433" spans="1:57" x14ac:dyDescent="0.3">
      <c r="A433" s="37" t="s">
        <v>559</v>
      </c>
      <c r="B433" s="37" t="s">
        <v>1006</v>
      </c>
      <c r="C433" s="2"/>
      <c r="D433" s="2"/>
      <c r="E433" s="1">
        <f>VLOOKUP(B433,Площадь!A:B,2,0)</f>
        <v>51.5</v>
      </c>
      <c r="F433">
        <f t="shared" si="782"/>
        <v>120</v>
      </c>
      <c r="G433" s="1">
        <v>31</v>
      </c>
      <c r="H433" s="1">
        <v>28</v>
      </c>
      <c r="I433" s="1">
        <v>31</v>
      </c>
      <c r="J433" s="1">
        <v>30</v>
      </c>
      <c r="L433" s="112"/>
      <c r="N433" s="16">
        <f t="shared" si="783"/>
        <v>51.5</v>
      </c>
      <c r="O433" s="16">
        <f t="shared" si="784"/>
        <v>51.5</v>
      </c>
      <c r="P433" s="16">
        <f t="shared" si="785"/>
        <v>51.5</v>
      </c>
      <c r="Q433" s="16">
        <f t="shared" si="786"/>
        <v>51.5</v>
      </c>
      <c r="R433" s="120"/>
      <c r="S433" s="159" t="str">
        <f>VLOOKUP(B433,Объем!A:D,4,0)</f>
        <v>21</v>
      </c>
      <c r="T433" s="159">
        <f>VLOOKUP(B433,Объем!A:E,5,0)</f>
        <v>23</v>
      </c>
      <c r="U433" s="11">
        <f t="shared" si="787"/>
        <v>2</v>
      </c>
      <c r="V433" s="95">
        <f t="shared" ref="V433:V434" si="870">$U433*V$627/G$1*G433</f>
        <v>0.64738999196065505</v>
      </c>
      <c r="W433" s="95">
        <f t="shared" ref="W433:W434" si="871">$U433*W$627/H$1*H433</f>
        <v>0.58295102199514914</v>
      </c>
      <c r="X433" s="95">
        <f t="shared" ref="X433:X434" si="872">$U433*X$627/I$1*I433</f>
        <v>0.46153515517016752</v>
      </c>
      <c r="Y433" s="95">
        <f t="shared" ref="Y433:Y434" si="873">$U433*Y$627/J$1*J433</f>
        <v>0.30812383087402845</v>
      </c>
      <c r="Z433" s="12">
        <f t="shared" si="792"/>
        <v>0.37700580082643392</v>
      </c>
      <c r="AA433" s="12">
        <f t="shared" si="793"/>
        <v>0.31606542663047721</v>
      </c>
      <c r="AB433" s="12">
        <f t="shared" si="794"/>
        <v>0.13136714597739171</v>
      </c>
      <c r="AD433" s="12">
        <f t="shared" si="795"/>
        <v>1.024395792787089</v>
      </c>
      <c r="AE433" s="12">
        <f t="shared" si="796"/>
        <v>0.89901644862562635</v>
      </c>
      <c r="AF433" s="12">
        <f t="shared" si="797"/>
        <v>0.59290230114755926</v>
      </c>
      <c r="AG433" s="12">
        <f t="shared" si="798"/>
        <v>0.30812383087402845</v>
      </c>
      <c r="AH433" s="30">
        <f t="shared" si="799"/>
        <v>2785.1477693453935</v>
      </c>
      <c r="AI433" s="30">
        <f t="shared" si="800"/>
        <v>2444.2639008523256</v>
      </c>
      <c r="AJ433" s="30">
        <f t="shared" si="801"/>
        <v>1611.9946344060072</v>
      </c>
      <c r="AK433" s="30">
        <f t="shared" si="802"/>
        <v>837.73323385692606</v>
      </c>
      <c r="AM433" s="30">
        <f t="shared" si="803"/>
        <v>7679.1395384606521</v>
      </c>
      <c r="AN433" s="12">
        <f t="shared" si="804"/>
        <v>0.82443837343430282</v>
      </c>
      <c r="AO433">
        <f t="shared" si="805"/>
        <v>6264.16</v>
      </c>
      <c r="AP433" s="136"/>
      <c r="AQ433" s="136"/>
      <c r="AR433" s="136"/>
      <c r="AS433" s="136"/>
      <c r="AT433" s="136"/>
      <c r="AU433" s="136"/>
      <c r="AV433" s="136"/>
      <c r="AW433" s="136"/>
      <c r="AX433" s="164" t="s">
        <v>559</v>
      </c>
      <c r="AY433" s="108">
        <v>6264.16</v>
      </c>
      <c r="AZ433" s="136"/>
      <c r="BA433" s="136"/>
      <c r="BB433" s="136"/>
      <c r="BC433" s="136"/>
      <c r="BD433" s="136"/>
      <c r="BE433" s="136"/>
    </row>
    <row r="434" spans="1:57" x14ac:dyDescent="0.3">
      <c r="A434" s="37" t="s">
        <v>560</v>
      </c>
      <c r="B434" s="37" t="s">
        <v>1007</v>
      </c>
      <c r="C434" s="2"/>
      <c r="D434" s="2"/>
      <c r="E434" s="1">
        <f>VLOOKUP(B434,Площадь!A:B,2,0)</f>
        <v>67.5</v>
      </c>
      <c r="F434">
        <f t="shared" si="782"/>
        <v>120</v>
      </c>
      <c r="G434" s="1">
        <v>31</v>
      </c>
      <c r="H434" s="1">
        <v>28</v>
      </c>
      <c r="I434" s="1">
        <v>31</v>
      </c>
      <c r="J434" s="1">
        <v>30</v>
      </c>
      <c r="L434" s="112"/>
      <c r="N434" s="16">
        <f t="shared" si="783"/>
        <v>67.5</v>
      </c>
      <c r="O434" s="16">
        <f t="shared" si="784"/>
        <v>67.5</v>
      </c>
      <c r="P434" s="16">
        <f t="shared" si="785"/>
        <v>67.5</v>
      </c>
      <c r="Q434" s="16">
        <f t="shared" si="786"/>
        <v>67.5</v>
      </c>
      <c r="R434" s="120"/>
      <c r="S434" s="159" t="str">
        <f>VLOOKUP(B434,Объем!A:D,4,0)</f>
        <v>28,453</v>
      </c>
      <c r="T434" s="159">
        <f>VLOOKUP(B434,Объем!A:E,5,0)</f>
        <v>32.041499999999999</v>
      </c>
      <c r="U434" s="11">
        <f t="shared" si="787"/>
        <v>3.5884999999999998</v>
      </c>
      <c r="V434" s="95">
        <f t="shared" si="870"/>
        <v>1.1615794930754053</v>
      </c>
      <c r="W434" s="95">
        <f t="shared" si="871"/>
        <v>1.0459598712147964</v>
      </c>
      <c r="X434" s="95">
        <f t="shared" si="872"/>
        <v>0.82810945216407306</v>
      </c>
      <c r="Y434" s="95">
        <f t="shared" si="873"/>
        <v>0.55285118354572549</v>
      </c>
      <c r="Z434" s="12">
        <f t="shared" si="792"/>
        <v>0.49413381661717071</v>
      </c>
      <c r="AA434" s="12">
        <f t="shared" si="793"/>
        <v>0.41426051063217884</v>
      </c>
      <c r="AB434" s="12">
        <f t="shared" si="794"/>
        <v>0.17218023987328041</v>
      </c>
      <c r="AD434" s="12">
        <f t="shared" si="795"/>
        <v>1.655713309692576</v>
      </c>
      <c r="AE434" s="12">
        <f t="shared" si="796"/>
        <v>1.4602203818469752</v>
      </c>
      <c r="AF434" s="12">
        <f t="shared" si="797"/>
        <v>1.0002896920373534</v>
      </c>
      <c r="AG434" s="12">
        <f t="shared" si="798"/>
        <v>0.55285118354572549</v>
      </c>
      <c r="AH434" s="30">
        <f t="shared" si="799"/>
        <v>4501.58646065837</v>
      </c>
      <c r="AI434" s="30">
        <f t="shared" si="800"/>
        <v>3970.0763785731933</v>
      </c>
      <c r="AJ434" s="30">
        <f t="shared" si="801"/>
        <v>2719.6076205049972</v>
      </c>
      <c r="AK434" s="30">
        <f t="shared" si="802"/>
        <v>1503.1028548477896</v>
      </c>
      <c r="AM434" s="30">
        <f t="shared" si="803"/>
        <v>12694.373314584351</v>
      </c>
      <c r="AN434" s="12">
        <f t="shared" si="804"/>
        <v>1.0805745671226299</v>
      </c>
      <c r="AO434">
        <f t="shared" si="805"/>
        <v>8541.44</v>
      </c>
      <c r="AP434" s="136"/>
      <c r="AQ434" s="136"/>
      <c r="AR434" s="136"/>
      <c r="AS434" s="136"/>
      <c r="AT434" s="136"/>
      <c r="AU434" s="136"/>
      <c r="AV434" s="136"/>
      <c r="AW434" s="136"/>
      <c r="AX434" s="164" t="s">
        <v>560</v>
      </c>
      <c r="AY434" s="108">
        <v>8541.44</v>
      </c>
      <c r="AZ434" s="136"/>
      <c r="BA434" s="136"/>
      <c r="BB434" s="136"/>
      <c r="BC434" s="136"/>
      <c r="BD434" s="136"/>
      <c r="BE434" s="136"/>
    </row>
    <row r="435" spans="1:57" x14ac:dyDescent="0.3">
      <c r="A435" s="37" t="s">
        <v>561</v>
      </c>
      <c r="B435" s="37" t="s">
        <v>1008</v>
      </c>
      <c r="C435" s="2"/>
      <c r="D435" s="2"/>
      <c r="E435" s="1">
        <f>VLOOKUP(B435,Площадь!A:B,2,0)</f>
        <v>30.4</v>
      </c>
      <c r="F435">
        <f t="shared" si="782"/>
        <v>120</v>
      </c>
      <c r="G435" s="1">
        <v>31</v>
      </c>
      <c r="H435" s="1">
        <v>28</v>
      </c>
      <c r="I435" s="1">
        <v>31</v>
      </c>
      <c r="J435" s="1">
        <v>30</v>
      </c>
      <c r="L435" s="112"/>
      <c r="N435" s="16">
        <f t="shared" si="783"/>
        <v>30.4</v>
      </c>
      <c r="O435" s="16">
        <f t="shared" si="784"/>
        <v>30.4</v>
      </c>
      <c r="P435" s="16">
        <f t="shared" si="785"/>
        <v>30.4</v>
      </c>
      <c r="Q435" s="16">
        <f t="shared" si="786"/>
        <v>30.4</v>
      </c>
      <c r="R435" s="120"/>
      <c r="S435" s="159" t="str">
        <f>VLOOKUP(B435,Объем!A:D,4,0)</f>
        <v>нет</v>
      </c>
      <c r="T435" s="159">
        <f>VLOOKUP(B435,Объем!A:E,5,0)</f>
        <v>1.766</v>
      </c>
      <c r="U435" s="11" t="e">
        <f t="shared" si="787"/>
        <v>#VALUE!</v>
      </c>
      <c r="V435" s="95">
        <f>$V$631*$E435*G435</f>
        <v>0.30515275501773553</v>
      </c>
      <c r="W435" s="95">
        <f t="shared" ref="W435" si="874">$V$631*$E435*H435</f>
        <v>0.27562184324182565</v>
      </c>
      <c r="X435" s="95">
        <f t="shared" ref="X435" si="875">$V$631*$E435*I435</f>
        <v>0.30515275501773553</v>
      </c>
      <c r="Y435" s="95">
        <f t="shared" ref="Y435" si="876">$V$631*$E435*J435</f>
        <v>0.2953091177590989</v>
      </c>
      <c r="Z435" s="12">
        <f t="shared" si="792"/>
        <v>0.22254323000239984</v>
      </c>
      <c r="AA435" s="12">
        <f t="shared" si="793"/>
        <v>0.18657065960323313</v>
      </c>
      <c r="AB435" s="12">
        <f t="shared" si="794"/>
        <v>7.7544878402188516E-2</v>
      </c>
      <c r="AD435" s="12">
        <f t="shared" si="795"/>
        <v>0.52769598502013537</v>
      </c>
      <c r="AE435" s="12">
        <f t="shared" si="796"/>
        <v>0.46219250284505875</v>
      </c>
      <c r="AF435" s="12">
        <f t="shared" si="797"/>
        <v>0.38269763341992402</v>
      </c>
      <c r="AG435" s="12">
        <f t="shared" si="798"/>
        <v>0.2953091177590989</v>
      </c>
      <c r="AH435" s="30">
        <f t="shared" si="799"/>
        <v>1434.7103979924445</v>
      </c>
      <c r="AI435" s="30">
        <f t="shared" si="800"/>
        <v>1256.6182205852026</v>
      </c>
      <c r="AJ435" s="30">
        <f t="shared" si="801"/>
        <v>1040.4859796947578</v>
      </c>
      <c r="AK435" s="30">
        <f t="shared" si="802"/>
        <v>802.89233554579334</v>
      </c>
      <c r="AM435" s="30">
        <f t="shared" si="803"/>
        <v>4534.7069338181982</v>
      </c>
      <c r="AN435" s="12">
        <f t="shared" si="804"/>
        <v>0.48665876800782149</v>
      </c>
      <c r="AO435">
        <f t="shared" si="805"/>
        <v>2719.92</v>
      </c>
      <c r="AP435" s="136"/>
      <c r="AQ435" s="136"/>
      <c r="AR435" s="136"/>
      <c r="AS435" s="136"/>
      <c r="AT435" s="136"/>
      <c r="AU435" s="136"/>
      <c r="AV435" s="136"/>
      <c r="AW435" s="136"/>
      <c r="AX435" s="164" t="s">
        <v>561</v>
      </c>
      <c r="AY435" s="108">
        <v>2719.92</v>
      </c>
      <c r="AZ435" s="136"/>
      <c r="BA435" s="136"/>
      <c r="BB435" s="136"/>
      <c r="BC435" s="136"/>
      <c r="BD435" s="136"/>
      <c r="BE435" s="136"/>
    </row>
    <row r="436" spans="1:57" x14ac:dyDescent="0.3">
      <c r="A436" s="37" t="s">
        <v>1215</v>
      </c>
      <c r="B436" s="37" t="s">
        <v>1009</v>
      </c>
      <c r="C436" s="2"/>
      <c r="D436" s="2"/>
      <c r="E436" s="1">
        <f>VLOOKUP(B436,Площадь!A:B,2,0)</f>
        <v>33.799999999999997</v>
      </c>
      <c r="F436">
        <f t="shared" si="782"/>
        <v>120</v>
      </c>
      <c r="G436" s="1">
        <v>31</v>
      </c>
      <c r="H436" s="1">
        <v>28</v>
      </c>
      <c r="I436" s="1">
        <v>31</v>
      </c>
      <c r="J436" s="1">
        <v>30</v>
      </c>
      <c r="L436" s="112"/>
      <c r="N436" s="16">
        <f t="shared" si="783"/>
        <v>33.799999999999997</v>
      </c>
      <c r="O436" s="16">
        <f t="shared" si="784"/>
        <v>33.799999999999997</v>
      </c>
      <c r="P436" s="16">
        <f t="shared" si="785"/>
        <v>33.799999999999997</v>
      </c>
      <c r="Q436" s="16">
        <f t="shared" si="786"/>
        <v>33.799999999999997</v>
      </c>
      <c r="R436" s="120"/>
      <c r="S436" s="159" t="str">
        <f>VLOOKUP(B436,Объем!A:D,4,0)</f>
        <v>11,75</v>
      </c>
      <c r="T436" s="159">
        <f>VLOOKUP(B436,Объем!A:E,5,0)</f>
        <v>12.4</v>
      </c>
      <c r="U436" s="11">
        <f t="shared" si="787"/>
        <v>0.65000000000000036</v>
      </c>
      <c r="V436" s="95">
        <f t="shared" ref="V436:V437" si="877">$U436*V$627/G$1*G436</f>
        <v>0.21040174738721301</v>
      </c>
      <c r="W436" s="95">
        <f t="shared" ref="W436:W437" si="878">$U436*W$627/H$1*H436</f>
        <v>0.18945908214842358</v>
      </c>
      <c r="X436" s="95">
        <f t="shared" ref="X436:X437" si="879">$U436*X$627/I$1*I436</f>
        <v>0.14999892543030452</v>
      </c>
      <c r="Y436" s="95">
        <f t="shared" ref="Y436:Y437" si="880">$U436*Y$627/J$1*J436</f>
        <v>0.1001402450340593</v>
      </c>
      <c r="Z436" s="12">
        <f t="shared" si="792"/>
        <v>0.24743293335793137</v>
      </c>
      <c r="AA436" s="12">
        <f t="shared" si="793"/>
        <v>0.20743711495359474</v>
      </c>
      <c r="AB436" s="12">
        <f t="shared" si="794"/>
        <v>8.6217660855064854E-2</v>
      </c>
      <c r="AD436" s="12">
        <f t="shared" si="795"/>
        <v>0.45783468074514438</v>
      </c>
      <c r="AE436" s="12">
        <f t="shared" si="796"/>
        <v>0.39689619710201829</v>
      </c>
      <c r="AF436" s="12">
        <f t="shared" si="797"/>
        <v>0.23621658628536937</v>
      </c>
      <c r="AG436" s="12">
        <f t="shared" si="798"/>
        <v>0.1001402450340593</v>
      </c>
      <c r="AH436" s="30">
        <f t="shared" si="799"/>
        <v>1244.7700867035135</v>
      </c>
      <c r="AI436" s="30">
        <f t="shared" si="800"/>
        <v>1079.0893186049095</v>
      </c>
      <c r="AJ436" s="30">
        <f t="shared" si="801"/>
        <v>642.23037912438804</v>
      </c>
      <c r="AK436" s="30">
        <f t="shared" si="802"/>
        <v>272.26330100350111</v>
      </c>
      <c r="AM436" s="30">
        <f t="shared" si="803"/>
        <v>3238.3530854363121</v>
      </c>
      <c r="AN436" s="12">
        <f t="shared" si="804"/>
        <v>0.54108770916659099</v>
      </c>
      <c r="AO436">
        <f t="shared" si="805"/>
        <v>2439.3200000000002</v>
      </c>
      <c r="AP436" s="136"/>
      <c r="AQ436" s="136"/>
      <c r="AR436" s="136"/>
      <c r="AS436" s="136"/>
      <c r="AT436" s="136"/>
      <c r="AU436" s="136"/>
      <c r="AV436" s="136"/>
      <c r="AW436" s="136"/>
      <c r="AX436" s="164" t="s">
        <v>1215</v>
      </c>
      <c r="AY436" s="108">
        <v>2439.3200000000002</v>
      </c>
      <c r="AZ436" s="136"/>
      <c r="BA436" s="136"/>
      <c r="BB436" s="136"/>
      <c r="BC436" s="136"/>
      <c r="BD436" s="136"/>
      <c r="BE436" s="136"/>
    </row>
    <row r="437" spans="1:57" x14ac:dyDescent="0.3">
      <c r="A437" s="37" t="s">
        <v>562</v>
      </c>
      <c r="B437" s="37" t="s">
        <v>1010</v>
      </c>
      <c r="C437" s="2"/>
      <c r="D437" s="2"/>
      <c r="E437" s="1">
        <f>VLOOKUP(B437,Площадь!A:B,2,0)</f>
        <v>33.700000000000003</v>
      </c>
      <c r="F437">
        <f t="shared" si="782"/>
        <v>120</v>
      </c>
      <c r="G437" s="1">
        <v>31</v>
      </c>
      <c r="H437" s="1">
        <v>28</v>
      </c>
      <c r="I437" s="1">
        <v>31</v>
      </c>
      <c r="J437" s="1">
        <v>30</v>
      </c>
      <c r="L437" s="112"/>
      <c r="N437" s="16">
        <f t="shared" si="783"/>
        <v>33.700000000000003</v>
      </c>
      <c r="O437" s="16">
        <f t="shared" si="784"/>
        <v>33.700000000000003</v>
      </c>
      <c r="P437" s="16">
        <f t="shared" si="785"/>
        <v>33.700000000000003</v>
      </c>
      <c r="Q437" s="16">
        <f t="shared" si="786"/>
        <v>33.700000000000003</v>
      </c>
      <c r="R437" s="120"/>
      <c r="S437" s="159" t="str">
        <f>VLOOKUP(B437,Объем!A:D,4,0)</f>
        <v>7,2</v>
      </c>
      <c r="T437" s="159">
        <f>VLOOKUP(B437,Объем!A:E,5,0)</f>
        <v>7.524</v>
      </c>
      <c r="U437" s="11">
        <f t="shared" si="787"/>
        <v>0.32399999999999984</v>
      </c>
      <c r="V437" s="95">
        <f t="shared" si="877"/>
        <v>0.10487717869762607</v>
      </c>
      <c r="W437" s="95">
        <f t="shared" si="878"/>
        <v>9.4438065563214116E-2</v>
      </c>
      <c r="X437" s="95">
        <f t="shared" si="879"/>
        <v>7.4768695137567107E-2</v>
      </c>
      <c r="Y437" s="95">
        <f t="shared" si="880"/>
        <v>4.9916060601592586E-2</v>
      </c>
      <c r="Z437" s="12">
        <f t="shared" si="792"/>
        <v>0.24670088325923931</v>
      </c>
      <c r="AA437" s="12">
        <f t="shared" si="793"/>
        <v>0.20682339567858413</v>
      </c>
      <c r="AB437" s="12">
        <f t="shared" si="794"/>
        <v>8.5962579018215565E-2</v>
      </c>
      <c r="AD437" s="12">
        <f t="shared" si="795"/>
        <v>0.35157806195686536</v>
      </c>
      <c r="AE437" s="12">
        <f t="shared" si="796"/>
        <v>0.30126146124179826</v>
      </c>
      <c r="AF437" s="12">
        <f t="shared" si="797"/>
        <v>0.16073127415578267</v>
      </c>
      <c r="AG437" s="12">
        <f t="shared" si="798"/>
        <v>4.9916060601592586E-2</v>
      </c>
      <c r="AH437" s="30">
        <f t="shared" si="799"/>
        <v>955.8774664095647</v>
      </c>
      <c r="AI437" s="30">
        <f t="shared" si="800"/>
        <v>819.07568605342601</v>
      </c>
      <c r="AJ437" s="30">
        <f t="shared" si="801"/>
        <v>436.99940280022508</v>
      </c>
      <c r="AK437" s="30">
        <f t="shared" si="802"/>
        <v>135.71278388482196</v>
      </c>
      <c r="AM437" s="30">
        <f t="shared" si="803"/>
        <v>2347.6653391480377</v>
      </c>
      <c r="AN437" s="12">
        <f t="shared" si="804"/>
        <v>0.53948685795603901</v>
      </c>
      <c r="AO437">
        <f t="shared" si="805"/>
        <v>1346.36</v>
      </c>
      <c r="AP437" s="136"/>
      <c r="AQ437" s="136"/>
      <c r="AR437" s="136"/>
      <c r="AS437" s="136"/>
      <c r="AT437" s="136"/>
      <c r="AU437" s="136"/>
      <c r="AV437" s="136"/>
      <c r="AW437" s="136"/>
      <c r="AX437" s="164" t="s">
        <v>562</v>
      </c>
      <c r="AY437" s="108">
        <v>1346.36</v>
      </c>
      <c r="AZ437" s="136"/>
      <c r="BA437" s="136"/>
      <c r="BB437" s="136"/>
      <c r="BC437" s="136"/>
      <c r="BD437" s="136"/>
      <c r="BE437" s="136"/>
    </row>
    <row r="438" spans="1:57" s="136" customFormat="1" x14ac:dyDescent="0.3">
      <c r="A438" s="133" t="s">
        <v>563</v>
      </c>
      <c r="B438" s="133" t="s">
        <v>138</v>
      </c>
      <c r="C438" s="134"/>
      <c r="D438" s="134"/>
      <c r="E438" s="1">
        <f>VLOOKUP(B438,Площадь!A:B,2,0)</f>
        <v>2.9</v>
      </c>
      <c r="F438" s="136">
        <f t="shared" si="782"/>
        <v>120</v>
      </c>
      <c r="G438" s="135">
        <v>31</v>
      </c>
      <c r="H438" s="135">
        <v>28</v>
      </c>
      <c r="I438" s="135">
        <v>31</v>
      </c>
      <c r="J438" s="135">
        <v>30</v>
      </c>
      <c r="L438" s="137"/>
      <c r="N438" s="16">
        <f t="shared" si="783"/>
        <v>2.9</v>
      </c>
      <c r="O438" s="16">
        <f t="shared" si="784"/>
        <v>2.9</v>
      </c>
      <c r="P438" s="16">
        <f t="shared" si="785"/>
        <v>2.9</v>
      </c>
      <c r="Q438" s="16">
        <f t="shared" si="786"/>
        <v>2.9</v>
      </c>
      <c r="R438" s="138"/>
      <c r="S438" s="159" t="e">
        <f>VLOOKUP(B438,Объем!A:D,4,0)</f>
        <v>#N/A</v>
      </c>
      <c r="T438" s="159" t="e">
        <f>VLOOKUP(B438,Объем!A:E,5,0)</f>
        <v>#N/A</v>
      </c>
      <c r="U438" s="11" t="e">
        <f t="shared" si="787"/>
        <v>#N/A</v>
      </c>
      <c r="V438" s="139"/>
      <c r="W438" s="139"/>
      <c r="X438" s="139"/>
      <c r="Y438" s="139"/>
      <c r="Z438" s="139">
        <f t="shared" si="792"/>
        <v>2.1229452862071035E-2</v>
      </c>
      <c r="AA438" s="139">
        <f t="shared" si="793"/>
        <v>1.7797858975308424E-2</v>
      </c>
      <c r="AB438" s="139">
        <f t="shared" si="794"/>
        <v>7.3973732686298255E-3</v>
      </c>
      <c r="AC438" s="139"/>
      <c r="AD438" s="12">
        <f t="shared" si="795"/>
        <v>2.1229452862071035E-2</v>
      </c>
      <c r="AE438" s="12">
        <f t="shared" si="796"/>
        <v>1.7797858975308424E-2</v>
      </c>
      <c r="AF438" s="12">
        <f t="shared" si="797"/>
        <v>7.3973732686298255E-3</v>
      </c>
      <c r="AG438" s="12">
        <f t="shared" si="798"/>
        <v>0</v>
      </c>
      <c r="AH438" s="30">
        <f t="shared" si="799"/>
        <v>57.719061030455975</v>
      </c>
      <c r="AI438" s="30">
        <f t="shared" si="800"/>
        <v>48.389174939248051</v>
      </c>
      <c r="AJ438" s="30">
        <f t="shared" si="801"/>
        <v>20.112126390216144</v>
      </c>
      <c r="AK438" s="30">
        <f t="shared" si="802"/>
        <v>0</v>
      </c>
      <c r="AM438" s="30">
        <f t="shared" si="803"/>
        <v>126.22036235992017</v>
      </c>
      <c r="AN438" s="12">
        <f t="shared" si="804"/>
        <v>4.6424685106009285E-2</v>
      </c>
      <c r="AO438">
        <f t="shared" si="805"/>
        <v>115.28</v>
      </c>
      <c r="AX438" s="164" t="s">
        <v>563</v>
      </c>
      <c r="AY438" s="165">
        <v>115.28</v>
      </c>
    </row>
    <row r="439" spans="1:57" s="136" customFormat="1" x14ac:dyDescent="0.3">
      <c r="A439" s="133" t="s">
        <v>564</v>
      </c>
      <c r="B439" s="133" t="s">
        <v>139</v>
      </c>
      <c r="C439" s="134"/>
      <c r="D439" s="134"/>
      <c r="E439" s="1">
        <f>VLOOKUP(B439,Площадь!A:B,2,0)</f>
        <v>3.5</v>
      </c>
      <c r="F439" s="136">
        <f t="shared" si="782"/>
        <v>120</v>
      </c>
      <c r="G439" s="135">
        <v>31</v>
      </c>
      <c r="H439" s="135">
        <v>28</v>
      </c>
      <c r="I439" s="135">
        <v>31</v>
      </c>
      <c r="J439" s="135">
        <v>30</v>
      </c>
      <c r="L439" s="137"/>
      <c r="N439" s="16">
        <f t="shared" si="783"/>
        <v>3.5</v>
      </c>
      <c r="O439" s="16">
        <f t="shared" si="784"/>
        <v>3.5</v>
      </c>
      <c r="P439" s="16">
        <f t="shared" si="785"/>
        <v>3.5</v>
      </c>
      <c r="Q439" s="16">
        <f t="shared" si="786"/>
        <v>3.5</v>
      </c>
      <c r="R439" s="138"/>
      <c r="S439" s="159" t="e">
        <f>VLOOKUP(B439,Объем!A:D,4,0)</f>
        <v>#N/A</v>
      </c>
      <c r="T439" s="159" t="e">
        <f>VLOOKUP(B439,Объем!A:E,5,0)</f>
        <v>#N/A</v>
      </c>
      <c r="U439" s="11" t="e">
        <f t="shared" si="787"/>
        <v>#N/A</v>
      </c>
      <c r="V439" s="139"/>
      <c r="W439" s="139"/>
      <c r="X439" s="139"/>
      <c r="Y439" s="139"/>
      <c r="Z439" s="139">
        <f t="shared" si="792"/>
        <v>2.5621753454223666E-2</v>
      </c>
      <c r="AA439" s="139">
        <f t="shared" si="793"/>
        <v>2.1480174625372238E-2</v>
      </c>
      <c r="AB439" s="139">
        <f t="shared" si="794"/>
        <v>8.9278642897256504E-3</v>
      </c>
      <c r="AC439" s="139"/>
      <c r="AD439" s="12">
        <f t="shared" si="795"/>
        <v>2.5621753454223666E-2</v>
      </c>
      <c r="AE439" s="12">
        <f t="shared" si="796"/>
        <v>2.1480174625372238E-2</v>
      </c>
      <c r="AF439" s="12">
        <f t="shared" si="797"/>
        <v>8.9278642897256504E-3</v>
      </c>
      <c r="AG439" s="12">
        <f t="shared" si="798"/>
        <v>0</v>
      </c>
      <c r="AH439" s="30">
        <f t="shared" si="799"/>
        <v>69.66093572641239</v>
      </c>
      <c r="AI439" s="30">
        <f t="shared" si="800"/>
        <v>58.400728374954554</v>
      </c>
      <c r="AJ439" s="30">
        <f t="shared" si="801"/>
        <v>24.273255988191895</v>
      </c>
      <c r="AK439" s="30">
        <f t="shared" si="802"/>
        <v>0</v>
      </c>
      <c r="AM439" s="30">
        <f t="shared" si="803"/>
        <v>152.33492008955884</v>
      </c>
      <c r="AN439" s="12">
        <f t="shared" si="804"/>
        <v>5.6029792369321554E-2</v>
      </c>
      <c r="AO439">
        <f t="shared" si="805"/>
        <v>139.19999999999999</v>
      </c>
      <c r="AX439" s="164" t="s">
        <v>564</v>
      </c>
      <c r="AY439" s="165">
        <v>139.19999999999999</v>
      </c>
    </row>
    <row r="440" spans="1:57" s="136" customFormat="1" x14ac:dyDescent="0.3">
      <c r="A440" s="133" t="s">
        <v>565</v>
      </c>
      <c r="B440" s="133" t="s">
        <v>1011</v>
      </c>
      <c r="C440" s="134"/>
      <c r="D440" s="134"/>
      <c r="E440" s="1">
        <f>VLOOKUP(B440,Площадь!A:B,2,0)</f>
        <v>3.9</v>
      </c>
      <c r="F440" s="136">
        <f t="shared" si="782"/>
        <v>120</v>
      </c>
      <c r="G440" s="135">
        <v>31</v>
      </c>
      <c r="H440" s="135">
        <v>28</v>
      </c>
      <c r="I440" s="135">
        <v>31</v>
      </c>
      <c r="J440" s="135">
        <v>30</v>
      </c>
      <c r="L440" s="137"/>
      <c r="N440" s="16">
        <f t="shared" si="783"/>
        <v>3.9</v>
      </c>
      <c r="O440" s="16">
        <f t="shared" si="784"/>
        <v>3.9</v>
      </c>
      <c r="P440" s="16">
        <f t="shared" si="785"/>
        <v>3.9</v>
      </c>
      <c r="Q440" s="16">
        <f t="shared" si="786"/>
        <v>3.9</v>
      </c>
      <c r="R440" s="138"/>
      <c r="S440" s="159" t="e">
        <f>VLOOKUP(B440,Объем!A:D,4,0)</f>
        <v>#N/A</v>
      </c>
      <c r="T440" s="159" t="e">
        <f>VLOOKUP(B440,Объем!A:E,5,0)</f>
        <v>#N/A</v>
      </c>
      <c r="U440" s="11" t="e">
        <f t="shared" si="787"/>
        <v>#N/A</v>
      </c>
      <c r="V440" s="139"/>
      <c r="W440" s="139"/>
      <c r="X440" s="139"/>
      <c r="Y440" s="139"/>
      <c r="Z440" s="139">
        <f t="shared" si="792"/>
        <v>2.8549953848992084E-2</v>
      </c>
      <c r="AA440" s="139">
        <f t="shared" si="793"/>
        <v>2.3935051725414779E-2</v>
      </c>
      <c r="AB440" s="139">
        <f t="shared" si="794"/>
        <v>9.9481916371228687E-3</v>
      </c>
      <c r="AC440" s="139"/>
      <c r="AD440" s="12">
        <f t="shared" si="795"/>
        <v>2.8549953848992084E-2</v>
      </c>
      <c r="AE440" s="12">
        <f t="shared" si="796"/>
        <v>2.3935051725414779E-2</v>
      </c>
      <c r="AF440" s="12">
        <f t="shared" si="797"/>
        <v>9.9481916371228687E-3</v>
      </c>
      <c r="AG440" s="12">
        <f t="shared" si="798"/>
        <v>0</v>
      </c>
      <c r="AH440" s="30">
        <f t="shared" si="799"/>
        <v>77.622185523716666</v>
      </c>
      <c r="AI440" s="30">
        <f t="shared" si="800"/>
        <v>65.075097332092213</v>
      </c>
      <c r="AJ440" s="30">
        <f t="shared" si="801"/>
        <v>27.047342386842399</v>
      </c>
      <c r="AK440" s="30">
        <f t="shared" si="802"/>
        <v>0</v>
      </c>
      <c r="AM440" s="30">
        <f t="shared" si="803"/>
        <v>169.74462524265127</v>
      </c>
      <c r="AN440" s="12">
        <f t="shared" si="804"/>
        <v>6.2433197211529734E-2</v>
      </c>
      <c r="AO440">
        <f t="shared" si="805"/>
        <v>155.52000000000001</v>
      </c>
      <c r="AX440" s="164" t="s">
        <v>565</v>
      </c>
      <c r="AY440" s="165">
        <v>155.52000000000001</v>
      </c>
    </row>
    <row r="441" spans="1:57" s="136" customFormat="1" x14ac:dyDescent="0.3">
      <c r="A441" s="133" t="s">
        <v>566</v>
      </c>
      <c r="B441" s="133" t="s">
        <v>1012</v>
      </c>
      <c r="C441" s="134"/>
      <c r="D441" s="134"/>
      <c r="E441" s="1">
        <f>VLOOKUP(B441,Площадь!A:B,2,0)</f>
        <v>4.0999999999999996</v>
      </c>
      <c r="F441" s="136">
        <f t="shared" si="782"/>
        <v>120</v>
      </c>
      <c r="G441" s="135">
        <v>31</v>
      </c>
      <c r="H441" s="135">
        <v>28</v>
      </c>
      <c r="I441" s="135">
        <v>31</v>
      </c>
      <c r="J441" s="135">
        <v>30</v>
      </c>
      <c r="L441" s="137"/>
      <c r="N441" s="16">
        <f t="shared" si="783"/>
        <v>4.0999999999999996</v>
      </c>
      <c r="O441" s="16">
        <f t="shared" si="784"/>
        <v>4.0999999999999996</v>
      </c>
      <c r="P441" s="16">
        <f t="shared" si="785"/>
        <v>4.0999999999999996</v>
      </c>
      <c r="Q441" s="16">
        <f t="shared" si="786"/>
        <v>4.0999999999999996</v>
      </c>
      <c r="R441" s="138"/>
      <c r="S441" s="159" t="e">
        <f>VLOOKUP(B441,Объем!A:D,4,0)</f>
        <v>#N/A</v>
      </c>
      <c r="T441" s="159" t="e">
        <f>VLOOKUP(B441,Объем!A:E,5,0)</f>
        <v>#N/A</v>
      </c>
      <c r="U441" s="11" t="e">
        <f t="shared" si="787"/>
        <v>#N/A</v>
      </c>
      <c r="V441" s="139"/>
      <c r="W441" s="139"/>
      <c r="X441" s="139"/>
      <c r="Y441" s="139"/>
      <c r="Z441" s="139">
        <f t="shared" si="792"/>
        <v>3.001405404637629E-2</v>
      </c>
      <c r="AA441" s="139">
        <f t="shared" si="793"/>
        <v>2.5162490275436048E-2</v>
      </c>
      <c r="AB441" s="139">
        <f t="shared" si="794"/>
        <v>1.0458355310821477E-2</v>
      </c>
      <c r="AC441" s="139"/>
      <c r="AD441" s="12">
        <f t="shared" si="795"/>
        <v>3.001405404637629E-2</v>
      </c>
      <c r="AE441" s="12">
        <f t="shared" si="796"/>
        <v>2.5162490275436048E-2</v>
      </c>
      <c r="AF441" s="12">
        <f t="shared" si="797"/>
        <v>1.0458355310821477E-2</v>
      </c>
      <c r="AG441" s="12">
        <f t="shared" si="798"/>
        <v>0</v>
      </c>
      <c r="AH441" s="30">
        <f t="shared" si="799"/>
        <v>81.60281042236879</v>
      </c>
      <c r="AI441" s="30">
        <f t="shared" si="800"/>
        <v>68.412281810661042</v>
      </c>
      <c r="AJ441" s="30">
        <f t="shared" si="801"/>
        <v>28.43438558616765</v>
      </c>
      <c r="AK441" s="30">
        <f t="shared" si="802"/>
        <v>0</v>
      </c>
      <c r="AM441" s="30">
        <f t="shared" si="803"/>
        <v>178.44947781919748</v>
      </c>
      <c r="AN441" s="12">
        <f t="shared" si="804"/>
        <v>6.5634899632633817E-2</v>
      </c>
      <c r="AO441">
        <f t="shared" si="805"/>
        <v>163.12</v>
      </c>
      <c r="AX441" s="164" t="s">
        <v>566</v>
      </c>
      <c r="AY441" s="165">
        <v>163.12</v>
      </c>
    </row>
    <row r="442" spans="1:57" s="136" customFormat="1" x14ac:dyDescent="0.3">
      <c r="A442" s="133" t="s">
        <v>1183</v>
      </c>
      <c r="B442" s="133" t="s">
        <v>1013</v>
      </c>
      <c r="C442" s="134"/>
      <c r="D442" s="134"/>
      <c r="E442" s="1">
        <f>VLOOKUP(B442,Площадь!A:B,2,0)</f>
        <v>4.2</v>
      </c>
      <c r="F442" s="148">
        <f t="shared" si="782"/>
        <v>120</v>
      </c>
      <c r="G442" s="135">
        <v>31</v>
      </c>
      <c r="H442" s="135">
        <v>28</v>
      </c>
      <c r="I442" s="135">
        <v>31</v>
      </c>
      <c r="J442" s="135">
        <v>30</v>
      </c>
      <c r="K442" s="148"/>
      <c r="L442" s="137"/>
      <c r="M442" s="148"/>
      <c r="N442" s="16">
        <f t="shared" si="783"/>
        <v>4.2</v>
      </c>
      <c r="O442" s="16">
        <f t="shared" si="784"/>
        <v>4.2</v>
      </c>
      <c r="P442" s="16">
        <f t="shared" si="785"/>
        <v>4.2</v>
      </c>
      <c r="Q442" s="16">
        <f t="shared" si="786"/>
        <v>4.2</v>
      </c>
      <c r="R442" s="138"/>
      <c r="S442" s="159" t="e">
        <f>VLOOKUP(B442,Объем!A:D,4,0)</f>
        <v>#N/A</v>
      </c>
      <c r="T442" s="159" t="e">
        <f>VLOOKUP(B442,Объем!A:E,5,0)</f>
        <v>#N/A</v>
      </c>
      <c r="U442" s="11" t="e">
        <f t="shared" si="787"/>
        <v>#N/A</v>
      </c>
      <c r="V442" s="149"/>
      <c r="W442" s="149"/>
      <c r="X442" s="149"/>
      <c r="Y442" s="149"/>
      <c r="Z442" s="139">
        <f t="shared" si="792"/>
        <v>3.0746104145068398E-2</v>
      </c>
      <c r="AA442" s="139">
        <f t="shared" si="793"/>
        <v>2.5776209550446686E-2</v>
      </c>
      <c r="AB442" s="139">
        <f t="shared" si="794"/>
        <v>1.0713437147670781E-2</v>
      </c>
      <c r="AC442" s="139"/>
      <c r="AD442" s="12">
        <f t="shared" si="795"/>
        <v>3.0746104145068398E-2</v>
      </c>
      <c r="AE442" s="12">
        <f t="shared" si="796"/>
        <v>2.5776209550446686E-2</v>
      </c>
      <c r="AF442" s="12">
        <f t="shared" si="797"/>
        <v>1.0713437147670781E-2</v>
      </c>
      <c r="AG442" s="12">
        <f t="shared" si="798"/>
        <v>0</v>
      </c>
      <c r="AH442" s="30">
        <f t="shared" si="799"/>
        <v>83.593122871694874</v>
      </c>
      <c r="AI442" s="30">
        <f t="shared" si="800"/>
        <v>70.080874049945464</v>
      </c>
      <c r="AJ442" s="30">
        <f t="shared" si="801"/>
        <v>29.127907185830274</v>
      </c>
      <c r="AK442" s="30">
        <f t="shared" si="802"/>
        <v>0</v>
      </c>
      <c r="AM442" s="30">
        <f t="shared" si="803"/>
        <v>182.80190410747062</v>
      </c>
      <c r="AN442" s="12">
        <f t="shared" si="804"/>
        <v>6.7235750843185865E-2</v>
      </c>
      <c r="AO442">
        <f t="shared" si="805"/>
        <v>167.48</v>
      </c>
      <c r="AQ442" s="148"/>
      <c r="AR442" s="148"/>
      <c r="AS442" s="148"/>
      <c r="AT442" s="148"/>
      <c r="AU442" s="148"/>
      <c r="AV442" s="148"/>
      <c r="AW442" s="148"/>
      <c r="AX442" s="164" t="s">
        <v>1183</v>
      </c>
      <c r="AY442" s="165">
        <v>167.48</v>
      </c>
      <c r="AZ442" s="148"/>
      <c r="BA442" s="148"/>
      <c r="BB442" s="148"/>
      <c r="BC442" s="148"/>
      <c r="BD442" s="148"/>
      <c r="BE442" s="148"/>
    </row>
    <row r="443" spans="1:57" s="136" customFormat="1" x14ac:dyDescent="0.3">
      <c r="A443" s="133" t="s">
        <v>567</v>
      </c>
      <c r="B443" s="133" t="s">
        <v>1014</v>
      </c>
      <c r="C443" s="134"/>
      <c r="D443" s="134"/>
      <c r="E443" s="1">
        <f>VLOOKUP(B443,Площадь!A:B,2,0)</f>
        <v>3</v>
      </c>
      <c r="F443" s="148">
        <f t="shared" si="782"/>
        <v>120</v>
      </c>
      <c r="G443" s="135">
        <v>31</v>
      </c>
      <c r="H443" s="135">
        <v>28</v>
      </c>
      <c r="I443" s="135">
        <v>31</v>
      </c>
      <c r="J443" s="135">
        <v>30</v>
      </c>
      <c r="K443" s="148"/>
      <c r="L443" s="137"/>
      <c r="M443" s="148"/>
      <c r="N443" s="16">
        <f t="shared" si="783"/>
        <v>3</v>
      </c>
      <c r="O443" s="16">
        <f t="shared" si="784"/>
        <v>3</v>
      </c>
      <c r="P443" s="16">
        <f t="shared" si="785"/>
        <v>3</v>
      </c>
      <c r="Q443" s="16">
        <f t="shared" si="786"/>
        <v>3</v>
      </c>
      <c r="R443" s="138"/>
      <c r="S443" s="159" t="e">
        <f>VLOOKUP(B443,Объем!A:D,4,0)</f>
        <v>#N/A</v>
      </c>
      <c r="T443" s="159" t="e">
        <f>VLOOKUP(B443,Объем!A:E,5,0)</f>
        <v>#N/A</v>
      </c>
      <c r="U443" s="11" t="e">
        <f t="shared" si="787"/>
        <v>#N/A</v>
      </c>
      <c r="V443" s="149"/>
      <c r="W443" s="149"/>
      <c r="X443" s="149"/>
      <c r="Y443" s="149"/>
      <c r="Z443" s="139">
        <f t="shared" si="792"/>
        <v>2.1961502960763143E-2</v>
      </c>
      <c r="AA443" s="139">
        <f t="shared" si="793"/>
        <v>1.8411578250319062E-2</v>
      </c>
      <c r="AB443" s="139">
        <f t="shared" si="794"/>
        <v>7.6524551054791296E-3</v>
      </c>
      <c r="AC443" s="139"/>
      <c r="AD443" s="12">
        <f t="shared" si="795"/>
        <v>2.1961502960763143E-2</v>
      </c>
      <c r="AE443" s="12">
        <f t="shared" si="796"/>
        <v>1.8411578250319062E-2</v>
      </c>
      <c r="AF443" s="12">
        <f t="shared" si="797"/>
        <v>7.6524551054791296E-3</v>
      </c>
      <c r="AG443" s="12">
        <f t="shared" si="798"/>
        <v>0</v>
      </c>
      <c r="AH443" s="30">
        <f t="shared" si="799"/>
        <v>59.709373479782052</v>
      </c>
      <c r="AI443" s="30">
        <f t="shared" si="800"/>
        <v>50.057767178532472</v>
      </c>
      <c r="AJ443" s="30">
        <f t="shared" si="801"/>
        <v>20.805647989878768</v>
      </c>
      <c r="AK443" s="30">
        <f t="shared" si="802"/>
        <v>0</v>
      </c>
      <c r="AM443" s="30">
        <f t="shared" si="803"/>
        <v>130.5727886481933</v>
      </c>
      <c r="AN443" s="12">
        <f t="shared" si="804"/>
        <v>4.8025536316561333E-2</v>
      </c>
      <c r="AO443">
        <f t="shared" si="805"/>
        <v>119.64</v>
      </c>
      <c r="AQ443" s="148"/>
      <c r="AR443" s="148"/>
      <c r="AS443" s="148"/>
      <c r="AT443" s="148"/>
      <c r="AU443" s="148"/>
      <c r="AV443" s="148"/>
      <c r="AW443" s="148"/>
      <c r="AX443" s="164" t="s">
        <v>567</v>
      </c>
      <c r="AY443" s="165">
        <v>119.64</v>
      </c>
      <c r="AZ443" s="148"/>
      <c r="BA443" s="148"/>
      <c r="BB443" s="148"/>
      <c r="BC443" s="148"/>
      <c r="BD443" s="148"/>
      <c r="BE443" s="148"/>
    </row>
    <row r="444" spans="1:57" s="136" customFormat="1" x14ac:dyDescent="0.3">
      <c r="A444" s="133" t="s">
        <v>568</v>
      </c>
      <c r="B444" s="133" t="s">
        <v>1015</v>
      </c>
      <c r="C444" s="134"/>
      <c r="D444" s="134"/>
      <c r="E444" s="1">
        <f>VLOOKUP(B444,Площадь!A:B,2,0)</f>
        <v>2.9</v>
      </c>
      <c r="F444" s="148">
        <f t="shared" si="782"/>
        <v>120</v>
      </c>
      <c r="G444" s="135">
        <v>31</v>
      </c>
      <c r="H444" s="135">
        <v>28</v>
      </c>
      <c r="I444" s="135">
        <v>31</v>
      </c>
      <c r="J444" s="135">
        <v>30</v>
      </c>
      <c r="K444" s="148"/>
      <c r="L444" s="137"/>
      <c r="M444" s="148"/>
      <c r="N444" s="16">
        <f t="shared" si="783"/>
        <v>2.9</v>
      </c>
      <c r="O444" s="16">
        <f t="shared" si="784"/>
        <v>2.9</v>
      </c>
      <c r="P444" s="16">
        <f t="shared" si="785"/>
        <v>2.9</v>
      </c>
      <c r="Q444" s="16">
        <f t="shared" si="786"/>
        <v>2.9</v>
      </c>
      <c r="R444" s="138"/>
      <c r="S444" s="159" t="e">
        <f>VLOOKUP(B444,Объем!A:D,4,0)</f>
        <v>#N/A</v>
      </c>
      <c r="T444" s="159" t="e">
        <f>VLOOKUP(B444,Объем!A:E,5,0)</f>
        <v>#N/A</v>
      </c>
      <c r="U444" s="11" t="e">
        <f t="shared" si="787"/>
        <v>#N/A</v>
      </c>
      <c r="V444" s="149"/>
      <c r="W444" s="149"/>
      <c r="X444" s="149"/>
      <c r="Y444" s="149"/>
      <c r="Z444" s="139">
        <f t="shared" si="792"/>
        <v>2.1229452862071035E-2</v>
      </c>
      <c r="AA444" s="139">
        <f t="shared" si="793"/>
        <v>1.7797858975308424E-2</v>
      </c>
      <c r="AB444" s="139">
        <f t="shared" si="794"/>
        <v>7.3973732686298255E-3</v>
      </c>
      <c r="AC444" s="139"/>
      <c r="AD444" s="12">
        <f t="shared" si="795"/>
        <v>2.1229452862071035E-2</v>
      </c>
      <c r="AE444" s="12">
        <f t="shared" si="796"/>
        <v>1.7797858975308424E-2</v>
      </c>
      <c r="AF444" s="12">
        <f t="shared" si="797"/>
        <v>7.3973732686298255E-3</v>
      </c>
      <c r="AG444" s="12">
        <f t="shared" si="798"/>
        <v>0</v>
      </c>
      <c r="AH444" s="30">
        <f t="shared" si="799"/>
        <v>57.719061030455975</v>
      </c>
      <c r="AI444" s="30">
        <f t="shared" si="800"/>
        <v>48.389174939248051</v>
      </c>
      <c r="AJ444" s="30">
        <f t="shared" si="801"/>
        <v>20.112126390216144</v>
      </c>
      <c r="AK444" s="30">
        <f t="shared" si="802"/>
        <v>0</v>
      </c>
      <c r="AM444" s="30">
        <f t="shared" si="803"/>
        <v>126.22036235992017</v>
      </c>
      <c r="AN444" s="12">
        <f t="shared" si="804"/>
        <v>4.6424685106009285E-2</v>
      </c>
      <c r="AO444">
        <f t="shared" si="805"/>
        <v>115.28</v>
      </c>
      <c r="AQ444" s="148"/>
      <c r="AR444" s="148"/>
      <c r="AS444" s="148"/>
      <c r="AT444" s="148"/>
      <c r="AU444" s="148"/>
      <c r="AV444" s="148"/>
      <c r="AW444" s="148"/>
      <c r="AX444" s="164" t="s">
        <v>568</v>
      </c>
      <c r="AY444" s="165">
        <v>115.28</v>
      </c>
      <c r="AZ444" s="148"/>
      <c r="BA444" s="148"/>
      <c r="BB444" s="148"/>
      <c r="BC444" s="148"/>
      <c r="BD444" s="148"/>
      <c r="BE444" s="148"/>
    </row>
    <row r="445" spans="1:57" s="136" customFormat="1" x14ac:dyDescent="0.3">
      <c r="A445" s="133" t="s">
        <v>569</v>
      </c>
      <c r="B445" s="133" t="s">
        <v>1016</v>
      </c>
      <c r="C445" s="134"/>
      <c r="D445" s="134"/>
      <c r="E445" s="1">
        <f>VLOOKUP(B445,Площадь!A:B,2,0)</f>
        <v>3.6</v>
      </c>
      <c r="F445" s="148">
        <f t="shared" si="782"/>
        <v>120</v>
      </c>
      <c r="G445" s="135">
        <v>31</v>
      </c>
      <c r="H445" s="135">
        <v>28</v>
      </c>
      <c r="I445" s="135">
        <v>31</v>
      </c>
      <c r="J445" s="135">
        <v>30</v>
      </c>
      <c r="K445" s="148"/>
      <c r="L445" s="137"/>
      <c r="M445" s="148"/>
      <c r="N445" s="16">
        <f t="shared" si="783"/>
        <v>3.6</v>
      </c>
      <c r="O445" s="16">
        <f t="shared" si="784"/>
        <v>3.6</v>
      </c>
      <c r="P445" s="16">
        <f t="shared" si="785"/>
        <v>3.6</v>
      </c>
      <c r="Q445" s="16">
        <f t="shared" si="786"/>
        <v>3.6</v>
      </c>
      <c r="R445" s="138"/>
      <c r="S445" s="159" t="e">
        <f>VLOOKUP(B445,Объем!A:D,4,0)</f>
        <v>#N/A</v>
      </c>
      <c r="T445" s="159" t="e">
        <f>VLOOKUP(B445,Объем!A:E,5,0)</f>
        <v>#N/A</v>
      </c>
      <c r="U445" s="11" t="e">
        <f t="shared" si="787"/>
        <v>#N/A</v>
      </c>
      <c r="V445" s="149"/>
      <c r="W445" s="149"/>
      <c r="X445" s="149"/>
      <c r="Y445" s="149"/>
      <c r="Z445" s="139">
        <f t="shared" si="792"/>
        <v>2.6353803552915771E-2</v>
      </c>
      <c r="AA445" s="139">
        <f t="shared" si="793"/>
        <v>2.2093893900382872E-2</v>
      </c>
      <c r="AB445" s="139">
        <f t="shared" si="794"/>
        <v>9.1829461265749562E-3</v>
      </c>
      <c r="AC445" s="139"/>
      <c r="AD445" s="12">
        <f t="shared" si="795"/>
        <v>2.6353803552915771E-2</v>
      </c>
      <c r="AE445" s="12">
        <f t="shared" si="796"/>
        <v>2.2093893900382872E-2</v>
      </c>
      <c r="AF445" s="12">
        <f t="shared" si="797"/>
        <v>9.1829461265749562E-3</v>
      </c>
      <c r="AG445" s="12">
        <f t="shared" si="798"/>
        <v>0</v>
      </c>
      <c r="AH445" s="30">
        <f t="shared" si="799"/>
        <v>71.651248175738459</v>
      </c>
      <c r="AI445" s="30">
        <f t="shared" si="800"/>
        <v>60.069320614238961</v>
      </c>
      <c r="AJ445" s="30">
        <f t="shared" si="801"/>
        <v>24.966777587854523</v>
      </c>
      <c r="AK445" s="30">
        <f t="shared" si="802"/>
        <v>0</v>
      </c>
      <c r="AM445" s="30">
        <f t="shared" si="803"/>
        <v>156.68734637783194</v>
      </c>
      <c r="AN445" s="12">
        <f t="shared" si="804"/>
        <v>5.7630643579873603E-2</v>
      </c>
      <c r="AO445">
        <f t="shared" si="805"/>
        <v>143.56</v>
      </c>
      <c r="AQ445" s="148"/>
      <c r="AR445" s="148"/>
      <c r="AS445" s="148"/>
      <c r="AT445" s="148"/>
      <c r="AU445" s="148"/>
      <c r="AV445" s="148"/>
      <c r="AW445" s="148"/>
      <c r="AX445" s="164" t="s">
        <v>569</v>
      </c>
      <c r="AY445" s="165">
        <v>143.56</v>
      </c>
      <c r="AZ445" s="148"/>
      <c r="BA445" s="148"/>
      <c r="BB445" s="148"/>
      <c r="BC445" s="148"/>
      <c r="BD445" s="148"/>
      <c r="BE445" s="148"/>
    </row>
    <row r="446" spans="1:57" s="136" customFormat="1" x14ac:dyDescent="0.3">
      <c r="A446" s="133" t="s">
        <v>570</v>
      </c>
      <c r="B446" s="133" t="s">
        <v>1017</v>
      </c>
      <c r="C446" s="134"/>
      <c r="D446" s="134"/>
      <c r="E446" s="1">
        <f>VLOOKUP(B446,Площадь!A:B,2,0)</f>
        <v>3</v>
      </c>
      <c r="F446" s="148">
        <f t="shared" si="782"/>
        <v>120</v>
      </c>
      <c r="G446" s="135">
        <v>31</v>
      </c>
      <c r="H446" s="135">
        <v>28</v>
      </c>
      <c r="I446" s="135">
        <v>31</v>
      </c>
      <c r="J446" s="135">
        <v>30</v>
      </c>
      <c r="K446" s="148"/>
      <c r="L446" s="137"/>
      <c r="M446" s="148"/>
      <c r="N446" s="16">
        <f t="shared" si="783"/>
        <v>3</v>
      </c>
      <c r="O446" s="16">
        <f t="shared" si="784"/>
        <v>3</v>
      </c>
      <c r="P446" s="16">
        <f t="shared" si="785"/>
        <v>3</v>
      </c>
      <c r="Q446" s="16">
        <f t="shared" si="786"/>
        <v>3</v>
      </c>
      <c r="R446" s="138"/>
      <c r="S446" s="159" t="e">
        <f>VLOOKUP(B446,Объем!A:D,4,0)</f>
        <v>#N/A</v>
      </c>
      <c r="T446" s="159" t="e">
        <f>VLOOKUP(B446,Объем!A:E,5,0)</f>
        <v>#N/A</v>
      </c>
      <c r="U446" s="11" t="e">
        <f t="shared" si="787"/>
        <v>#N/A</v>
      </c>
      <c r="V446" s="149"/>
      <c r="W446" s="149"/>
      <c r="X446" s="149"/>
      <c r="Y446" s="149"/>
      <c r="Z446" s="139">
        <f t="shared" si="792"/>
        <v>2.1961502960763143E-2</v>
      </c>
      <c r="AA446" s="139">
        <f t="shared" si="793"/>
        <v>1.8411578250319062E-2</v>
      </c>
      <c r="AB446" s="139">
        <f t="shared" si="794"/>
        <v>7.6524551054791296E-3</v>
      </c>
      <c r="AC446" s="139"/>
      <c r="AD446" s="12">
        <f t="shared" si="795"/>
        <v>2.1961502960763143E-2</v>
      </c>
      <c r="AE446" s="12">
        <f t="shared" si="796"/>
        <v>1.8411578250319062E-2</v>
      </c>
      <c r="AF446" s="12">
        <f t="shared" si="797"/>
        <v>7.6524551054791296E-3</v>
      </c>
      <c r="AG446" s="12">
        <f t="shared" si="798"/>
        <v>0</v>
      </c>
      <c r="AH446" s="30">
        <f t="shared" si="799"/>
        <v>59.709373479782052</v>
      </c>
      <c r="AI446" s="30">
        <f t="shared" si="800"/>
        <v>50.057767178532472</v>
      </c>
      <c r="AJ446" s="30">
        <f t="shared" si="801"/>
        <v>20.805647989878768</v>
      </c>
      <c r="AK446" s="30">
        <f t="shared" si="802"/>
        <v>0</v>
      </c>
      <c r="AM446" s="30">
        <f t="shared" si="803"/>
        <v>130.5727886481933</v>
      </c>
      <c r="AN446" s="12">
        <f t="shared" si="804"/>
        <v>4.8025536316561333E-2</v>
      </c>
      <c r="AO446">
        <f t="shared" si="805"/>
        <v>119.64</v>
      </c>
      <c r="AQ446" s="148"/>
      <c r="AR446" s="148"/>
      <c r="AS446" s="148"/>
      <c r="AT446" s="148"/>
      <c r="AU446" s="148"/>
      <c r="AV446" s="148"/>
      <c r="AW446" s="148"/>
      <c r="AX446" s="164" t="s">
        <v>570</v>
      </c>
      <c r="AY446" s="165">
        <v>119.64</v>
      </c>
      <c r="AZ446" s="148"/>
      <c r="BA446" s="148"/>
      <c r="BB446" s="148"/>
      <c r="BC446" s="148"/>
      <c r="BD446" s="148"/>
      <c r="BE446" s="148"/>
    </row>
    <row r="447" spans="1:57" s="136" customFormat="1" x14ac:dyDescent="0.3">
      <c r="A447" s="133" t="s">
        <v>571</v>
      </c>
      <c r="B447" s="133" t="s">
        <v>1018</v>
      </c>
      <c r="C447" s="140"/>
      <c r="D447" s="140"/>
      <c r="E447" s="1">
        <f>VLOOKUP(B447,Площадь!A:B,2,0)</f>
        <v>2.8</v>
      </c>
      <c r="F447" s="148">
        <f t="shared" si="782"/>
        <v>120</v>
      </c>
      <c r="G447" s="135">
        <v>31</v>
      </c>
      <c r="H447" s="135">
        <v>28</v>
      </c>
      <c r="I447" s="135">
        <v>31</v>
      </c>
      <c r="J447" s="135">
        <v>30</v>
      </c>
      <c r="K447" s="148"/>
      <c r="L447" s="141"/>
      <c r="M447" s="148"/>
      <c r="N447" s="16">
        <f t="shared" si="783"/>
        <v>2.8</v>
      </c>
      <c r="O447" s="16">
        <f t="shared" si="784"/>
        <v>2.8</v>
      </c>
      <c r="P447" s="16">
        <f t="shared" si="785"/>
        <v>2.8</v>
      </c>
      <c r="Q447" s="16">
        <f t="shared" si="786"/>
        <v>2.8</v>
      </c>
      <c r="R447" s="138"/>
      <c r="S447" s="159" t="e">
        <f>VLOOKUP(B447,Объем!A:D,4,0)</f>
        <v>#N/A</v>
      </c>
      <c r="T447" s="159" t="e">
        <f>VLOOKUP(B447,Объем!A:E,5,0)</f>
        <v>#N/A</v>
      </c>
      <c r="U447" s="11" t="e">
        <f t="shared" si="787"/>
        <v>#N/A</v>
      </c>
      <c r="V447" s="149"/>
      <c r="W447" s="149"/>
      <c r="X447" s="149"/>
      <c r="Y447" s="149"/>
      <c r="Z447" s="139">
        <f t="shared" si="792"/>
        <v>2.0497402763378931E-2</v>
      </c>
      <c r="AA447" s="139">
        <f t="shared" si="793"/>
        <v>1.718413970029779E-2</v>
      </c>
      <c r="AB447" s="139">
        <f t="shared" si="794"/>
        <v>7.1422914317805205E-3</v>
      </c>
      <c r="AC447" s="139"/>
      <c r="AD447" s="12">
        <f t="shared" si="795"/>
        <v>2.0497402763378931E-2</v>
      </c>
      <c r="AE447" s="12">
        <f t="shared" si="796"/>
        <v>1.718413970029779E-2</v>
      </c>
      <c r="AF447" s="12">
        <f t="shared" si="797"/>
        <v>7.1422914317805205E-3</v>
      </c>
      <c r="AG447" s="12">
        <f t="shared" si="798"/>
        <v>0</v>
      </c>
      <c r="AH447" s="30">
        <f t="shared" si="799"/>
        <v>55.728748581129906</v>
      </c>
      <c r="AI447" s="30">
        <f t="shared" si="800"/>
        <v>46.720582699963636</v>
      </c>
      <c r="AJ447" s="30">
        <f t="shared" si="801"/>
        <v>19.418604790553516</v>
      </c>
      <c r="AK447" s="30">
        <f t="shared" si="802"/>
        <v>0</v>
      </c>
      <c r="AM447" s="30">
        <f t="shared" si="803"/>
        <v>121.86793607164707</v>
      </c>
      <c r="AN447" s="12">
        <f t="shared" si="804"/>
        <v>4.4823833895457244E-2</v>
      </c>
      <c r="AO447">
        <f t="shared" si="805"/>
        <v>111.46</v>
      </c>
      <c r="AQ447" s="148"/>
      <c r="AR447" s="148"/>
      <c r="AS447" s="148"/>
      <c r="AT447" s="148"/>
      <c r="AU447" s="148"/>
      <c r="AV447" s="148"/>
      <c r="AW447" s="148"/>
      <c r="AX447" s="164" t="s">
        <v>571</v>
      </c>
      <c r="AY447" s="165">
        <v>111.46</v>
      </c>
      <c r="AZ447" s="148"/>
      <c r="BA447" s="148"/>
      <c r="BB447" s="148"/>
      <c r="BC447" s="148"/>
      <c r="BD447" s="148"/>
      <c r="BE447" s="148"/>
    </row>
    <row r="448" spans="1:57" s="143" customFormat="1" x14ac:dyDescent="0.3">
      <c r="A448" s="133" t="s">
        <v>572</v>
      </c>
      <c r="B448" s="133" t="s">
        <v>1019</v>
      </c>
      <c r="C448" s="142"/>
      <c r="D448" s="142"/>
      <c r="E448" s="1">
        <f>VLOOKUP(B448,Площадь!A:B,2,0)</f>
        <v>2.8</v>
      </c>
      <c r="F448" s="143">
        <f t="shared" si="782"/>
        <v>120</v>
      </c>
      <c r="G448" s="135">
        <v>31</v>
      </c>
      <c r="H448" s="135">
        <v>28</v>
      </c>
      <c r="I448" s="135">
        <v>31</v>
      </c>
      <c r="J448" s="135">
        <v>30</v>
      </c>
      <c r="L448" s="144"/>
      <c r="N448" s="16">
        <f t="shared" si="783"/>
        <v>2.8</v>
      </c>
      <c r="O448" s="16">
        <f t="shared" si="784"/>
        <v>2.8</v>
      </c>
      <c r="P448" s="16">
        <f t="shared" si="785"/>
        <v>2.8</v>
      </c>
      <c r="Q448" s="16">
        <f t="shared" si="786"/>
        <v>2.8</v>
      </c>
      <c r="R448" s="145"/>
      <c r="S448" s="159" t="e">
        <f>VLOOKUP(B448,Объем!A:D,4,0)</f>
        <v>#N/A</v>
      </c>
      <c r="T448" s="159" t="e">
        <f>VLOOKUP(B448,Объем!A:E,5,0)</f>
        <v>#N/A</v>
      </c>
      <c r="U448" s="11" t="e">
        <f t="shared" si="787"/>
        <v>#N/A</v>
      </c>
      <c r="V448" s="146"/>
      <c r="W448" s="146"/>
      <c r="X448" s="146"/>
      <c r="Y448" s="146"/>
      <c r="Z448" s="139">
        <f t="shared" si="792"/>
        <v>2.0497402763378931E-2</v>
      </c>
      <c r="AA448" s="139">
        <f t="shared" si="793"/>
        <v>1.718413970029779E-2</v>
      </c>
      <c r="AB448" s="139">
        <f t="shared" si="794"/>
        <v>7.1422914317805205E-3</v>
      </c>
      <c r="AC448" s="139"/>
      <c r="AD448" s="12">
        <f t="shared" si="795"/>
        <v>2.0497402763378931E-2</v>
      </c>
      <c r="AE448" s="12">
        <f t="shared" si="796"/>
        <v>1.718413970029779E-2</v>
      </c>
      <c r="AF448" s="12">
        <f t="shared" si="797"/>
        <v>7.1422914317805205E-3</v>
      </c>
      <c r="AG448" s="12">
        <f t="shared" si="798"/>
        <v>0</v>
      </c>
      <c r="AH448" s="30">
        <f t="shared" si="799"/>
        <v>55.728748581129906</v>
      </c>
      <c r="AI448" s="30">
        <f t="shared" si="800"/>
        <v>46.720582699963636</v>
      </c>
      <c r="AJ448" s="30">
        <f t="shared" si="801"/>
        <v>19.418604790553516</v>
      </c>
      <c r="AK448" s="30">
        <f t="shared" si="802"/>
        <v>0</v>
      </c>
      <c r="AL448" s="136"/>
      <c r="AM448" s="30">
        <f t="shared" si="803"/>
        <v>121.86793607164707</v>
      </c>
      <c r="AN448" s="12">
        <f t="shared" si="804"/>
        <v>4.4823833895457244E-2</v>
      </c>
      <c r="AO448">
        <f t="shared" si="805"/>
        <v>111.46</v>
      </c>
      <c r="AP448" s="136"/>
      <c r="AX448" s="164" t="s">
        <v>572</v>
      </c>
      <c r="AY448" s="165">
        <v>111.46</v>
      </c>
    </row>
    <row r="449" spans="1:51" s="143" customFormat="1" x14ac:dyDescent="0.3">
      <c r="A449" s="133" t="s">
        <v>573</v>
      </c>
      <c r="B449" s="133" t="s">
        <v>1020</v>
      </c>
      <c r="C449" s="142"/>
      <c r="D449" s="142"/>
      <c r="E449" s="1">
        <f>VLOOKUP(B449,Площадь!A:B,2,0)</f>
        <v>3.8</v>
      </c>
      <c r="F449" s="143">
        <f t="shared" si="782"/>
        <v>120</v>
      </c>
      <c r="G449" s="135">
        <v>31</v>
      </c>
      <c r="H449" s="135">
        <v>28</v>
      </c>
      <c r="I449" s="135">
        <v>31</v>
      </c>
      <c r="J449" s="135">
        <v>30</v>
      </c>
      <c r="L449" s="144"/>
      <c r="N449" s="16">
        <f t="shared" si="783"/>
        <v>3.8</v>
      </c>
      <c r="O449" s="16">
        <f t="shared" si="784"/>
        <v>3.8</v>
      </c>
      <c r="P449" s="16">
        <f t="shared" si="785"/>
        <v>3.8</v>
      </c>
      <c r="Q449" s="16">
        <f t="shared" si="786"/>
        <v>3.8</v>
      </c>
      <c r="R449" s="147"/>
      <c r="S449" s="159" t="e">
        <f>VLOOKUP(B449,Объем!A:D,4,0)</f>
        <v>#N/A</v>
      </c>
      <c r="T449" s="159" t="e">
        <f>VLOOKUP(B449,Объем!A:E,5,0)</f>
        <v>#N/A</v>
      </c>
      <c r="U449" s="11" t="e">
        <f t="shared" si="787"/>
        <v>#N/A</v>
      </c>
      <c r="V449" s="146"/>
      <c r="W449" s="146"/>
      <c r="X449" s="146"/>
      <c r="Y449" s="146"/>
      <c r="Z449" s="139">
        <f t="shared" si="792"/>
        <v>2.781790375029998E-2</v>
      </c>
      <c r="AA449" s="139">
        <f t="shared" si="793"/>
        <v>2.3321332450404141E-2</v>
      </c>
      <c r="AB449" s="139">
        <f t="shared" si="794"/>
        <v>9.6931098002735645E-3</v>
      </c>
      <c r="AC449" s="139"/>
      <c r="AD449" s="12">
        <f t="shared" si="795"/>
        <v>2.781790375029998E-2</v>
      </c>
      <c r="AE449" s="12">
        <f t="shared" si="796"/>
        <v>2.3321332450404141E-2</v>
      </c>
      <c r="AF449" s="12">
        <f t="shared" si="797"/>
        <v>9.6931098002735645E-3</v>
      </c>
      <c r="AG449" s="12">
        <f t="shared" si="798"/>
        <v>0</v>
      </c>
      <c r="AH449" s="30">
        <f t="shared" si="799"/>
        <v>75.631873074390597</v>
      </c>
      <c r="AI449" s="30">
        <f t="shared" si="800"/>
        <v>63.406505092807791</v>
      </c>
      <c r="AJ449" s="30">
        <f t="shared" si="801"/>
        <v>26.353820787179774</v>
      </c>
      <c r="AK449" s="30">
        <f t="shared" si="802"/>
        <v>0</v>
      </c>
      <c r="AL449" s="136"/>
      <c r="AM449" s="30">
        <f t="shared" si="803"/>
        <v>165.39219895437819</v>
      </c>
      <c r="AN449" s="12">
        <f t="shared" si="804"/>
        <v>6.0832346000977686E-2</v>
      </c>
      <c r="AO449">
        <f t="shared" si="805"/>
        <v>151.16</v>
      </c>
      <c r="AP449" s="136"/>
      <c r="AX449" s="164" t="s">
        <v>573</v>
      </c>
      <c r="AY449" s="165">
        <v>151.16</v>
      </c>
    </row>
    <row r="450" spans="1:51" s="143" customFormat="1" x14ac:dyDescent="0.3">
      <c r="A450" s="133" t="s">
        <v>574</v>
      </c>
      <c r="B450" s="133" t="s">
        <v>140</v>
      </c>
      <c r="C450" s="142"/>
      <c r="D450" s="142"/>
      <c r="E450" s="1">
        <f>VLOOKUP(B450,Площадь!A:B,2,0)</f>
        <v>2.7</v>
      </c>
      <c r="F450" s="143">
        <f t="shared" si="782"/>
        <v>120</v>
      </c>
      <c r="G450" s="135">
        <v>31</v>
      </c>
      <c r="H450" s="135">
        <v>28</v>
      </c>
      <c r="I450" s="135">
        <v>31</v>
      </c>
      <c r="J450" s="135">
        <v>30</v>
      </c>
      <c r="L450" s="144"/>
      <c r="N450" s="16">
        <f t="shared" si="783"/>
        <v>2.7</v>
      </c>
      <c r="O450" s="16">
        <f t="shared" si="784"/>
        <v>2.7</v>
      </c>
      <c r="P450" s="16">
        <f t="shared" si="785"/>
        <v>2.7</v>
      </c>
      <c r="Q450" s="16">
        <f t="shared" si="786"/>
        <v>2.7</v>
      </c>
      <c r="R450" s="147"/>
      <c r="S450" s="159" t="e">
        <f>VLOOKUP(B450,Объем!A:D,4,0)</f>
        <v>#N/A</v>
      </c>
      <c r="T450" s="159" t="e">
        <f>VLOOKUP(B450,Объем!A:E,5,0)</f>
        <v>#N/A</v>
      </c>
      <c r="U450" s="11" t="e">
        <f t="shared" si="787"/>
        <v>#N/A</v>
      </c>
      <c r="V450" s="146"/>
      <c r="W450" s="146"/>
      <c r="X450" s="146"/>
      <c r="Y450" s="146"/>
      <c r="Z450" s="139">
        <f t="shared" si="792"/>
        <v>1.976535266468683E-2</v>
      </c>
      <c r="AA450" s="139">
        <f t="shared" si="793"/>
        <v>1.6570420425287155E-2</v>
      </c>
      <c r="AB450" s="139">
        <f t="shared" si="794"/>
        <v>6.8872095949312172E-3</v>
      </c>
      <c r="AC450" s="139"/>
      <c r="AD450" s="12">
        <f t="shared" si="795"/>
        <v>1.976535266468683E-2</v>
      </c>
      <c r="AE450" s="12">
        <f t="shared" si="796"/>
        <v>1.6570420425287155E-2</v>
      </c>
      <c r="AF450" s="12">
        <f t="shared" si="797"/>
        <v>6.8872095949312172E-3</v>
      </c>
      <c r="AG450" s="12">
        <f t="shared" si="798"/>
        <v>0</v>
      </c>
      <c r="AH450" s="30">
        <f t="shared" si="799"/>
        <v>53.738436131803851</v>
      </c>
      <c r="AI450" s="30">
        <f t="shared" si="800"/>
        <v>45.051990460679228</v>
      </c>
      <c r="AJ450" s="30">
        <f t="shared" si="801"/>
        <v>18.725083190890892</v>
      </c>
      <c r="AK450" s="30">
        <f t="shared" si="802"/>
        <v>0</v>
      </c>
      <c r="AL450" s="136"/>
      <c r="AM450" s="30">
        <f t="shared" si="803"/>
        <v>117.51550978337397</v>
      </c>
      <c r="AN450" s="12">
        <f t="shared" si="804"/>
        <v>4.3222982684905209E-2</v>
      </c>
      <c r="AO450">
        <f t="shared" si="805"/>
        <v>107.68</v>
      </c>
      <c r="AP450" s="136"/>
      <c r="AX450" s="164" t="s">
        <v>574</v>
      </c>
      <c r="AY450" s="165">
        <v>107.68</v>
      </c>
    </row>
    <row r="451" spans="1:51" s="143" customFormat="1" x14ac:dyDescent="0.3">
      <c r="A451" s="133" t="s">
        <v>1184</v>
      </c>
      <c r="B451" s="133" t="s">
        <v>1021</v>
      </c>
      <c r="C451" s="142"/>
      <c r="D451" s="142"/>
      <c r="E451" s="1">
        <f>VLOOKUP(B451,Площадь!A:B,2,0)</f>
        <v>4.2</v>
      </c>
      <c r="F451" s="143">
        <f t="shared" ref="F451:F514" si="881">SUM(G451:J451)</f>
        <v>120</v>
      </c>
      <c r="G451" s="135">
        <v>31</v>
      </c>
      <c r="H451" s="135">
        <v>28</v>
      </c>
      <c r="I451" s="135">
        <v>31</v>
      </c>
      <c r="J451" s="135">
        <v>30</v>
      </c>
      <c r="L451" s="144"/>
      <c r="N451" s="16">
        <f t="shared" ref="N451:N514" si="882">ROUND($E451/G$37*G451,2)</f>
        <v>4.2</v>
      </c>
      <c r="O451" s="16">
        <f t="shared" ref="O451:O514" si="883">ROUND($E451/H$37*H451,2)</f>
        <v>4.2</v>
      </c>
      <c r="P451" s="16">
        <f t="shared" ref="P451:P514" si="884">ROUND($E451/I$37*I451,2)</f>
        <v>4.2</v>
      </c>
      <c r="Q451" s="16">
        <f t="shared" ref="Q451:Q514" si="885">ROUND($E451/J$37*J451,2)</f>
        <v>4.2</v>
      </c>
      <c r="R451" s="147"/>
      <c r="S451" s="159" t="e">
        <f>VLOOKUP(B451,Объем!A:D,4,0)</f>
        <v>#N/A</v>
      </c>
      <c r="T451" s="159" t="e">
        <f>VLOOKUP(B451,Объем!A:E,5,0)</f>
        <v>#N/A</v>
      </c>
      <c r="U451" s="11" t="e">
        <f t="shared" ref="U451:U514" si="886">T451-S451</f>
        <v>#N/A</v>
      </c>
      <c r="V451" s="146"/>
      <c r="W451" s="146"/>
      <c r="X451" s="146"/>
      <c r="Y451" s="146"/>
      <c r="Z451" s="139">
        <f t="shared" ref="Z451:Z514" si="887">Z$627/$N$627*N451</f>
        <v>3.0746104145068398E-2</v>
      </c>
      <c r="AA451" s="139">
        <f t="shared" ref="AA451:AA514" si="888">AA$627/$O$627*O451</f>
        <v>2.5776209550446686E-2</v>
      </c>
      <c r="AB451" s="139">
        <f t="shared" ref="AB451:AB514" si="889">AB$627/$P$627*P451</f>
        <v>1.0713437147670781E-2</v>
      </c>
      <c r="AC451" s="139"/>
      <c r="AD451" s="12">
        <f t="shared" si="795"/>
        <v>3.0746104145068398E-2</v>
      </c>
      <c r="AE451" s="12">
        <f t="shared" si="796"/>
        <v>2.5776209550446686E-2</v>
      </c>
      <c r="AF451" s="12">
        <f t="shared" si="797"/>
        <v>1.0713437147670781E-2</v>
      </c>
      <c r="AG451" s="12">
        <f t="shared" si="798"/>
        <v>0</v>
      </c>
      <c r="AH451" s="30">
        <f t="shared" si="799"/>
        <v>83.593122871694874</v>
      </c>
      <c r="AI451" s="30">
        <f t="shared" si="800"/>
        <v>70.080874049945464</v>
      </c>
      <c r="AJ451" s="30">
        <f t="shared" si="801"/>
        <v>29.127907185830274</v>
      </c>
      <c r="AK451" s="30">
        <f t="shared" si="802"/>
        <v>0</v>
      </c>
      <c r="AL451" s="136"/>
      <c r="AM451" s="30">
        <f t="shared" si="803"/>
        <v>182.80190410747062</v>
      </c>
      <c r="AN451" s="12">
        <f t="shared" si="804"/>
        <v>6.7235750843185865E-2</v>
      </c>
      <c r="AO451">
        <f t="shared" si="805"/>
        <v>167.48</v>
      </c>
      <c r="AP451" s="136"/>
      <c r="AX451" s="164" t="s">
        <v>1184</v>
      </c>
      <c r="AY451" s="165">
        <v>167.48</v>
      </c>
    </row>
    <row r="452" spans="1:51" s="143" customFormat="1" x14ac:dyDescent="0.3">
      <c r="A452" s="133" t="s">
        <v>575</v>
      </c>
      <c r="B452" s="133" t="s">
        <v>1022</v>
      </c>
      <c r="C452" s="142"/>
      <c r="D452" s="142"/>
      <c r="E452" s="1">
        <f>VLOOKUP(B452,Площадь!A:B,2,0)</f>
        <v>2.5</v>
      </c>
      <c r="F452" s="143">
        <f t="shared" si="881"/>
        <v>120</v>
      </c>
      <c r="G452" s="135">
        <v>31</v>
      </c>
      <c r="H452" s="135">
        <v>28</v>
      </c>
      <c r="I452" s="135">
        <v>31</v>
      </c>
      <c r="J452" s="135">
        <v>30</v>
      </c>
      <c r="L452" s="144"/>
      <c r="N452" s="16">
        <f t="shared" si="882"/>
        <v>2.5</v>
      </c>
      <c r="O452" s="16">
        <f t="shared" si="883"/>
        <v>2.5</v>
      </c>
      <c r="P452" s="16">
        <f t="shared" si="884"/>
        <v>2.5</v>
      </c>
      <c r="Q452" s="16">
        <f t="shared" si="885"/>
        <v>2.5</v>
      </c>
      <c r="R452" s="147"/>
      <c r="S452" s="159" t="e">
        <f>VLOOKUP(B452,Объем!A:D,4,0)</f>
        <v>#N/A</v>
      </c>
      <c r="T452" s="159" t="e">
        <f>VLOOKUP(B452,Объем!A:E,5,0)</f>
        <v>#N/A</v>
      </c>
      <c r="U452" s="11" t="e">
        <f t="shared" si="886"/>
        <v>#N/A</v>
      </c>
      <c r="V452" s="146"/>
      <c r="W452" s="146"/>
      <c r="X452" s="146"/>
      <c r="Y452" s="146"/>
      <c r="Z452" s="139">
        <f t="shared" si="887"/>
        <v>1.8301252467302617E-2</v>
      </c>
      <c r="AA452" s="139">
        <f t="shared" si="888"/>
        <v>1.5342981875265883E-2</v>
      </c>
      <c r="AB452" s="139">
        <f t="shared" si="889"/>
        <v>6.377045921232608E-3</v>
      </c>
      <c r="AC452" s="139"/>
      <c r="AD452" s="12">
        <f t="shared" ref="AD452:AD515" si="890">Z452+V452</f>
        <v>1.8301252467302617E-2</v>
      </c>
      <c r="AE452" s="12">
        <f t="shared" ref="AE452:AE515" si="891">AA452+W452</f>
        <v>1.5342981875265883E-2</v>
      </c>
      <c r="AF452" s="12">
        <f t="shared" ref="AF452:AF515" si="892">AB452+X452</f>
        <v>6.377045921232608E-3</v>
      </c>
      <c r="AG452" s="12">
        <f t="shared" ref="AG452:AG515" si="893">AC452+Y452</f>
        <v>0</v>
      </c>
      <c r="AH452" s="30">
        <f t="shared" ref="AH452:AH515" si="894">AD452*$AJ$1</f>
        <v>49.757811233151706</v>
      </c>
      <c r="AI452" s="30">
        <f t="shared" ref="AI452:AI515" si="895">AE452*$AJ$1</f>
        <v>41.714805982110391</v>
      </c>
      <c r="AJ452" s="30">
        <f t="shared" ref="AJ452:AJ515" si="896">AF452*$AJ$1</f>
        <v>17.33803999156564</v>
      </c>
      <c r="AK452" s="30">
        <f t="shared" ref="AK452:AK515" si="897">AG452*$AJ$1</f>
        <v>0</v>
      </c>
      <c r="AL452" s="136"/>
      <c r="AM452" s="30">
        <f t="shared" ref="AM452:AM515" si="898">SUM(AH452:AK452)</f>
        <v>108.81065720682773</v>
      </c>
      <c r="AN452" s="12">
        <f t="shared" ref="AN452:AN515" si="899">Z452+AA452+AB452+AC452</f>
        <v>4.0021280263801105E-2</v>
      </c>
      <c r="AO452">
        <f t="shared" ref="AO452:AO515" si="900">VLOOKUP(A452,AX:AY,2,0)</f>
        <v>100.04</v>
      </c>
      <c r="AP452" s="136"/>
      <c r="AX452" s="164" t="s">
        <v>575</v>
      </c>
      <c r="AY452" s="165">
        <v>100.04</v>
      </c>
    </row>
    <row r="453" spans="1:51" s="143" customFormat="1" x14ac:dyDescent="0.3">
      <c r="A453" s="133" t="s">
        <v>1248</v>
      </c>
      <c r="B453" s="133" t="s">
        <v>1023</v>
      </c>
      <c r="C453" s="142"/>
      <c r="D453" s="142"/>
      <c r="E453" s="1">
        <f>VLOOKUP(B453,Площадь!A:B,2,0)</f>
        <v>2.7</v>
      </c>
      <c r="F453" s="143">
        <f t="shared" si="881"/>
        <v>120</v>
      </c>
      <c r="G453" s="135">
        <v>31</v>
      </c>
      <c r="H453" s="135">
        <v>28</v>
      </c>
      <c r="I453" s="135">
        <v>31</v>
      </c>
      <c r="J453" s="135">
        <v>30</v>
      </c>
      <c r="L453" s="144"/>
      <c r="N453" s="16">
        <f t="shared" si="882"/>
        <v>2.7</v>
      </c>
      <c r="O453" s="16">
        <f t="shared" si="883"/>
        <v>2.7</v>
      </c>
      <c r="P453" s="16">
        <f t="shared" si="884"/>
        <v>2.7</v>
      </c>
      <c r="Q453" s="16">
        <f t="shared" si="885"/>
        <v>2.7</v>
      </c>
      <c r="R453" s="147"/>
      <c r="S453" s="159" t="e">
        <f>VLOOKUP(B453,Объем!A:D,4,0)</f>
        <v>#N/A</v>
      </c>
      <c r="T453" s="159" t="e">
        <f>VLOOKUP(B453,Объем!A:E,5,0)</f>
        <v>#N/A</v>
      </c>
      <c r="U453" s="11" t="e">
        <f t="shared" si="886"/>
        <v>#N/A</v>
      </c>
      <c r="V453" s="146"/>
      <c r="W453" s="146"/>
      <c r="X453" s="146"/>
      <c r="Y453" s="146"/>
      <c r="Z453" s="139">
        <f t="shared" si="887"/>
        <v>1.976535266468683E-2</v>
      </c>
      <c r="AA453" s="139">
        <f t="shared" si="888"/>
        <v>1.6570420425287155E-2</v>
      </c>
      <c r="AB453" s="139">
        <f t="shared" si="889"/>
        <v>6.8872095949312172E-3</v>
      </c>
      <c r="AC453" s="139"/>
      <c r="AD453" s="12">
        <f t="shared" si="890"/>
        <v>1.976535266468683E-2</v>
      </c>
      <c r="AE453" s="12">
        <f t="shared" si="891"/>
        <v>1.6570420425287155E-2</v>
      </c>
      <c r="AF453" s="12">
        <f t="shared" si="892"/>
        <v>6.8872095949312172E-3</v>
      </c>
      <c r="AG453" s="12">
        <f t="shared" si="893"/>
        <v>0</v>
      </c>
      <c r="AH453" s="30">
        <f t="shared" si="894"/>
        <v>53.738436131803851</v>
      </c>
      <c r="AI453" s="30">
        <f t="shared" si="895"/>
        <v>45.051990460679228</v>
      </c>
      <c r="AJ453" s="30">
        <f t="shared" si="896"/>
        <v>18.725083190890892</v>
      </c>
      <c r="AK453" s="30">
        <f t="shared" si="897"/>
        <v>0</v>
      </c>
      <c r="AL453" s="136"/>
      <c r="AM453" s="30">
        <f t="shared" si="898"/>
        <v>117.51550978337397</v>
      </c>
      <c r="AN453" s="12">
        <f t="shared" si="899"/>
        <v>4.3222982684905209E-2</v>
      </c>
      <c r="AO453">
        <f t="shared" si="900"/>
        <v>107.68</v>
      </c>
      <c r="AP453" s="136"/>
      <c r="AX453" s="164" t="s">
        <v>1248</v>
      </c>
      <c r="AY453" s="165">
        <v>107.68</v>
      </c>
    </row>
    <row r="454" spans="1:51" s="143" customFormat="1" x14ac:dyDescent="0.3">
      <c r="A454" s="133" t="s">
        <v>576</v>
      </c>
      <c r="B454" s="133" t="s">
        <v>1024</v>
      </c>
      <c r="C454" s="142"/>
      <c r="D454" s="142"/>
      <c r="E454" s="1">
        <f>VLOOKUP(B454,Площадь!A:B,2,0)</f>
        <v>5</v>
      </c>
      <c r="F454" s="143">
        <f t="shared" si="881"/>
        <v>120</v>
      </c>
      <c r="G454" s="135">
        <v>31</v>
      </c>
      <c r="H454" s="135">
        <v>28</v>
      </c>
      <c r="I454" s="135">
        <v>31</v>
      </c>
      <c r="J454" s="135">
        <v>30</v>
      </c>
      <c r="L454" s="144"/>
      <c r="N454" s="16">
        <f t="shared" si="882"/>
        <v>5</v>
      </c>
      <c r="O454" s="16">
        <f t="shared" si="883"/>
        <v>5</v>
      </c>
      <c r="P454" s="16">
        <f t="shared" si="884"/>
        <v>5</v>
      </c>
      <c r="Q454" s="16">
        <f t="shared" si="885"/>
        <v>5</v>
      </c>
      <c r="R454" s="147"/>
      <c r="S454" s="159" t="e">
        <f>VLOOKUP(B454,Объем!A:D,4,0)</f>
        <v>#N/A</v>
      </c>
      <c r="T454" s="159" t="e">
        <f>VLOOKUP(B454,Объем!A:E,5,0)</f>
        <v>#N/A</v>
      </c>
      <c r="U454" s="11" t="e">
        <f t="shared" si="886"/>
        <v>#N/A</v>
      </c>
      <c r="V454" s="146"/>
      <c r="W454" s="146"/>
      <c r="X454" s="146"/>
      <c r="Y454" s="146"/>
      <c r="Z454" s="139">
        <f t="shared" si="887"/>
        <v>3.6602504934605234E-2</v>
      </c>
      <c r="AA454" s="139">
        <f t="shared" si="888"/>
        <v>3.0685963750531765E-2</v>
      </c>
      <c r="AB454" s="139">
        <f t="shared" si="889"/>
        <v>1.2754091842465216E-2</v>
      </c>
      <c r="AC454" s="139"/>
      <c r="AD454" s="12">
        <f t="shared" si="890"/>
        <v>3.6602504934605234E-2</v>
      </c>
      <c r="AE454" s="12">
        <f t="shared" si="891"/>
        <v>3.0685963750531765E-2</v>
      </c>
      <c r="AF454" s="12">
        <f t="shared" si="892"/>
        <v>1.2754091842465216E-2</v>
      </c>
      <c r="AG454" s="12">
        <f t="shared" si="893"/>
        <v>0</v>
      </c>
      <c r="AH454" s="30">
        <f t="shared" si="894"/>
        <v>99.515622466303412</v>
      </c>
      <c r="AI454" s="30">
        <f t="shared" si="895"/>
        <v>83.429611964220783</v>
      </c>
      <c r="AJ454" s="30">
        <f t="shared" si="896"/>
        <v>34.676079983131281</v>
      </c>
      <c r="AK454" s="30">
        <f t="shared" si="897"/>
        <v>0</v>
      </c>
      <c r="AL454" s="136"/>
      <c r="AM454" s="30">
        <f t="shared" si="898"/>
        <v>217.62131441365545</v>
      </c>
      <c r="AN454" s="12">
        <f t="shared" si="899"/>
        <v>8.0042560527602211E-2</v>
      </c>
      <c r="AO454">
        <f t="shared" si="900"/>
        <v>199</v>
      </c>
      <c r="AP454" s="136"/>
      <c r="AX454" s="164" t="s">
        <v>576</v>
      </c>
      <c r="AY454" s="165">
        <v>199</v>
      </c>
    </row>
    <row r="455" spans="1:51" s="143" customFormat="1" x14ac:dyDescent="0.3">
      <c r="A455" s="133" t="s">
        <v>577</v>
      </c>
      <c r="B455" s="133" t="s">
        <v>1025</v>
      </c>
      <c r="C455" s="142"/>
      <c r="D455" s="142"/>
      <c r="E455" s="1">
        <f>VLOOKUP(B455,Площадь!A:B,2,0)</f>
        <v>3.2</v>
      </c>
      <c r="F455" s="143">
        <f t="shared" si="881"/>
        <v>120</v>
      </c>
      <c r="G455" s="135">
        <v>31</v>
      </c>
      <c r="H455" s="135">
        <v>28</v>
      </c>
      <c r="I455" s="135">
        <v>31</v>
      </c>
      <c r="J455" s="135">
        <v>30</v>
      </c>
      <c r="L455" s="144"/>
      <c r="N455" s="16">
        <f t="shared" si="882"/>
        <v>3.2</v>
      </c>
      <c r="O455" s="16">
        <f t="shared" si="883"/>
        <v>3.2</v>
      </c>
      <c r="P455" s="16">
        <f t="shared" si="884"/>
        <v>3.2</v>
      </c>
      <c r="Q455" s="16">
        <f t="shared" si="885"/>
        <v>3.2</v>
      </c>
      <c r="R455" s="147"/>
      <c r="S455" s="159" t="e">
        <f>VLOOKUP(B455,Объем!A:D,4,0)</f>
        <v>#N/A</v>
      </c>
      <c r="T455" s="159" t="e">
        <f>VLOOKUP(B455,Объем!A:E,5,0)</f>
        <v>#N/A</v>
      </c>
      <c r="U455" s="11" t="e">
        <f t="shared" si="886"/>
        <v>#N/A</v>
      </c>
      <c r="V455" s="146"/>
      <c r="W455" s="146"/>
      <c r="X455" s="146"/>
      <c r="Y455" s="146"/>
      <c r="Z455" s="139">
        <f t="shared" si="887"/>
        <v>2.3425603158147353E-2</v>
      </c>
      <c r="AA455" s="139">
        <f t="shared" si="888"/>
        <v>1.9639016800340331E-2</v>
      </c>
      <c r="AB455" s="139">
        <f t="shared" si="889"/>
        <v>8.1626187791777379E-3</v>
      </c>
      <c r="AC455" s="139"/>
      <c r="AD455" s="12">
        <f t="shared" si="890"/>
        <v>2.3425603158147353E-2</v>
      </c>
      <c r="AE455" s="12">
        <f t="shared" si="891"/>
        <v>1.9639016800340331E-2</v>
      </c>
      <c r="AF455" s="12">
        <f t="shared" si="892"/>
        <v>8.1626187791777379E-3</v>
      </c>
      <c r="AG455" s="12">
        <f t="shared" si="893"/>
        <v>0</v>
      </c>
      <c r="AH455" s="30">
        <f t="shared" si="894"/>
        <v>63.68999837843419</v>
      </c>
      <c r="AI455" s="30">
        <f t="shared" si="895"/>
        <v>53.394951657101302</v>
      </c>
      <c r="AJ455" s="30">
        <f t="shared" si="896"/>
        <v>22.19269118920402</v>
      </c>
      <c r="AK455" s="30">
        <f t="shared" si="897"/>
        <v>0</v>
      </c>
      <c r="AL455" s="136"/>
      <c r="AM455" s="30">
        <f t="shared" si="898"/>
        <v>139.27764122473951</v>
      </c>
      <c r="AN455" s="12">
        <f t="shared" si="899"/>
        <v>5.1227238737665423E-2</v>
      </c>
      <c r="AO455">
        <f t="shared" si="900"/>
        <v>127.24</v>
      </c>
      <c r="AP455" s="136"/>
      <c r="AX455" s="164" t="s">
        <v>577</v>
      </c>
      <c r="AY455" s="165">
        <v>127.24</v>
      </c>
    </row>
    <row r="456" spans="1:51" s="143" customFormat="1" x14ac:dyDescent="0.3">
      <c r="A456" s="133" t="s">
        <v>1269</v>
      </c>
      <c r="B456" s="133" t="s">
        <v>1026</v>
      </c>
      <c r="C456" s="142"/>
      <c r="D456" s="142"/>
      <c r="E456" s="1">
        <f>VLOOKUP(B456,Площадь!A:B,2,0)</f>
        <v>5</v>
      </c>
      <c r="F456" s="143">
        <f t="shared" si="881"/>
        <v>120</v>
      </c>
      <c r="G456" s="135">
        <v>31</v>
      </c>
      <c r="H456" s="135">
        <v>28</v>
      </c>
      <c r="I456" s="135">
        <v>31</v>
      </c>
      <c r="J456" s="135">
        <v>30</v>
      </c>
      <c r="L456" s="144"/>
      <c r="N456" s="16">
        <f t="shared" si="882"/>
        <v>5</v>
      </c>
      <c r="O456" s="16">
        <f t="shared" si="883"/>
        <v>5</v>
      </c>
      <c r="P456" s="16">
        <f t="shared" si="884"/>
        <v>5</v>
      </c>
      <c r="Q456" s="16">
        <f t="shared" si="885"/>
        <v>5</v>
      </c>
      <c r="R456" s="147"/>
      <c r="S456" s="159" t="e">
        <f>VLOOKUP(B456,Объем!A:D,4,0)</f>
        <v>#N/A</v>
      </c>
      <c r="T456" s="159" t="e">
        <f>VLOOKUP(B456,Объем!A:E,5,0)</f>
        <v>#N/A</v>
      </c>
      <c r="U456" s="11" t="e">
        <f t="shared" si="886"/>
        <v>#N/A</v>
      </c>
      <c r="V456" s="146"/>
      <c r="W456" s="146"/>
      <c r="X456" s="146"/>
      <c r="Y456" s="146"/>
      <c r="Z456" s="139">
        <f t="shared" si="887"/>
        <v>3.6602504934605234E-2</v>
      </c>
      <c r="AA456" s="139">
        <f t="shared" si="888"/>
        <v>3.0685963750531765E-2</v>
      </c>
      <c r="AB456" s="139">
        <f t="shared" si="889"/>
        <v>1.2754091842465216E-2</v>
      </c>
      <c r="AC456" s="139"/>
      <c r="AD456" s="12">
        <f t="shared" si="890"/>
        <v>3.6602504934605234E-2</v>
      </c>
      <c r="AE456" s="12">
        <f t="shared" si="891"/>
        <v>3.0685963750531765E-2</v>
      </c>
      <c r="AF456" s="12">
        <f t="shared" si="892"/>
        <v>1.2754091842465216E-2</v>
      </c>
      <c r="AG456" s="12">
        <f t="shared" si="893"/>
        <v>0</v>
      </c>
      <c r="AH456" s="30">
        <f t="shared" si="894"/>
        <v>99.515622466303412</v>
      </c>
      <c r="AI456" s="30">
        <f t="shared" si="895"/>
        <v>83.429611964220783</v>
      </c>
      <c r="AJ456" s="30">
        <f t="shared" si="896"/>
        <v>34.676079983131281</v>
      </c>
      <c r="AK456" s="30">
        <f t="shared" si="897"/>
        <v>0</v>
      </c>
      <c r="AL456" s="136"/>
      <c r="AM456" s="30">
        <f t="shared" si="898"/>
        <v>217.62131441365545</v>
      </c>
      <c r="AN456" s="12">
        <f t="shared" si="899"/>
        <v>8.0042560527602211E-2</v>
      </c>
      <c r="AO456">
        <f t="shared" si="900"/>
        <v>199</v>
      </c>
      <c r="AP456" s="136"/>
      <c r="AX456" s="164" t="s">
        <v>1269</v>
      </c>
      <c r="AY456" s="165">
        <v>199</v>
      </c>
    </row>
    <row r="457" spans="1:51" s="143" customFormat="1" x14ac:dyDescent="0.3">
      <c r="A457" s="133" t="s">
        <v>578</v>
      </c>
      <c r="B457" s="133" t="s">
        <v>1027</v>
      </c>
      <c r="C457" s="142"/>
      <c r="D457" s="142"/>
      <c r="E457" s="1">
        <f>VLOOKUP(B457,Площадь!A:B,2,0)</f>
        <v>3</v>
      </c>
      <c r="F457" s="143">
        <f t="shared" si="881"/>
        <v>120</v>
      </c>
      <c r="G457" s="135">
        <v>31</v>
      </c>
      <c r="H457" s="135">
        <v>28</v>
      </c>
      <c r="I457" s="135">
        <v>31</v>
      </c>
      <c r="J457" s="135">
        <v>30</v>
      </c>
      <c r="L457" s="144"/>
      <c r="N457" s="16">
        <f t="shared" si="882"/>
        <v>3</v>
      </c>
      <c r="O457" s="16">
        <f t="shared" si="883"/>
        <v>3</v>
      </c>
      <c r="P457" s="16">
        <f t="shared" si="884"/>
        <v>3</v>
      </c>
      <c r="Q457" s="16">
        <f t="shared" si="885"/>
        <v>3</v>
      </c>
      <c r="R457" s="147"/>
      <c r="S457" s="159" t="e">
        <f>VLOOKUP(B457,Объем!A:D,4,0)</f>
        <v>#N/A</v>
      </c>
      <c r="T457" s="159" t="e">
        <f>VLOOKUP(B457,Объем!A:E,5,0)</f>
        <v>#N/A</v>
      </c>
      <c r="U457" s="11" t="e">
        <f t="shared" si="886"/>
        <v>#N/A</v>
      </c>
      <c r="V457" s="146"/>
      <c r="W457" s="146"/>
      <c r="X457" s="146"/>
      <c r="Y457" s="146"/>
      <c r="Z457" s="139">
        <f t="shared" si="887"/>
        <v>2.1961502960763143E-2</v>
      </c>
      <c r="AA457" s="139">
        <f t="shared" si="888"/>
        <v>1.8411578250319062E-2</v>
      </c>
      <c r="AB457" s="139">
        <f t="shared" si="889"/>
        <v>7.6524551054791296E-3</v>
      </c>
      <c r="AC457" s="139"/>
      <c r="AD457" s="12">
        <f t="shared" si="890"/>
        <v>2.1961502960763143E-2</v>
      </c>
      <c r="AE457" s="12">
        <f t="shared" si="891"/>
        <v>1.8411578250319062E-2</v>
      </c>
      <c r="AF457" s="12">
        <f t="shared" si="892"/>
        <v>7.6524551054791296E-3</v>
      </c>
      <c r="AG457" s="12">
        <f t="shared" si="893"/>
        <v>0</v>
      </c>
      <c r="AH457" s="30">
        <f t="shared" si="894"/>
        <v>59.709373479782052</v>
      </c>
      <c r="AI457" s="30">
        <f t="shared" si="895"/>
        <v>50.057767178532472</v>
      </c>
      <c r="AJ457" s="30">
        <f t="shared" si="896"/>
        <v>20.805647989878768</v>
      </c>
      <c r="AK457" s="30">
        <f t="shared" si="897"/>
        <v>0</v>
      </c>
      <c r="AL457" s="136"/>
      <c r="AM457" s="30">
        <f t="shared" si="898"/>
        <v>130.5727886481933</v>
      </c>
      <c r="AN457" s="12">
        <f t="shared" si="899"/>
        <v>4.8025536316561333E-2</v>
      </c>
      <c r="AO457">
        <f t="shared" si="900"/>
        <v>119.64</v>
      </c>
      <c r="AP457" s="136"/>
      <c r="AX457" s="164" t="s">
        <v>578</v>
      </c>
      <c r="AY457" s="165">
        <v>119.64</v>
      </c>
    </row>
    <row r="458" spans="1:51" s="143" customFormat="1" x14ac:dyDescent="0.3">
      <c r="A458" s="133" t="s">
        <v>1270</v>
      </c>
      <c r="B458" s="133" t="s">
        <v>1028</v>
      </c>
      <c r="C458" s="142"/>
      <c r="D458" s="142"/>
      <c r="E458" s="1">
        <f>VLOOKUP(B458,Площадь!A:B,2,0)</f>
        <v>2.8</v>
      </c>
      <c r="F458" s="143">
        <f t="shared" si="881"/>
        <v>120</v>
      </c>
      <c r="G458" s="135">
        <v>31</v>
      </c>
      <c r="H458" s="135">
        <v>28</v>
      </c>
      <c r="I458" s="135">
        <v>31</v>
      </c>
      <c r="J458" s="135">
        <v>30</v>
      </c>
      <c r="L458" s="144"/>
      <c r="N458" s="16">
        <f t="shared" si="882"/>
        <v>2.8</v>
      </c>
      <c r="O458" s="16">
        <f t="shared" si="883"/>
        <v>2.8</v>
      </c>
      <c r="P458" s="16">
        <f t="shared" si="884"/>
        <v>2.8</v>
      </c>
      <c r="Q458" s="16">
        <f t="shared" si="885"/>
        <v>2.8</v>
      </c>
      <c r="R458" s="147"/>
      <c r="S458" s="159" t="e">
        <f>VLOOKUP(B458,Объем!A:D,4,0)</f>
        <v>#N/A</v>
      </c>
      <c r="T458" s="159" t="e">
        <f>VLOOKUP(B458,Объем!A:E,5,0)</f>
        <v>#N/A</v>
      </c>
      <c r="U458" s="11" t="e">
        <f t="shared" si="886"/>
        <v>#N/A</v>
      </c>
      <c r="V458" s="146"/>
      <c r="W458" s="146"/>
      <c r="X458" s="146"/>
      <c r="Y458" s="146"/>
      <c r="Z458" s="139">
        <f t="shared" si="887"/>
        <v>2.0497402763378931E-2</v>
      </c>
      <c r="AA458" s="139">
        <f t="shared" si="888"/>
        <v>1.718413970029779E-2</v>
      </c>
      <c r="AB458" s="139">
        <f t="shared" si="889"/>
        <v>7.1422914317805205E-3</v>
      </c>
      <c r="AC458" s="139"/>
      <c r="AD458" s="12">
        <f t="shared" si="890"/>
        <v>2.0497402763378931E-2</v>
      </c>
      <c r="AE458" s="12">
        <f t="shared" si="891"/>
        <v>1.718413970029779E-2</v>
      </c>
      <c r="AF458" s="12">
        <f t="shared" si="892"/>
        <v>7.1422914317805205E-3</v>
      </c>
      <c r="AG458" s="12">
        <f t="shared" si="893"/>
        <v>0</v>
      </c>
      <c r="AH458" s="30">
        <f t="shared" si="894"/>
        <v>55.728748581129906</v>
      </c>
      <c r="AI458" s="30">
        <f t="shared" si="895"/>
        <v>46.720582699963636</v>
      </c>
      <c r="AJ458" s="30">
        <f t="shared" si="896"/>
        <v>19.418604790553516</v>
      </c>
      <c r="AK458" s="30">
        <f t="shared" si="897"/>
        <v>0</v>
      </c>
      <c r="AL458" s="136"/>
      <c r="AM458" s="30">
        <f t="shared" si="898"/>
        <v>121.86793607164707</v>
      </c>
      <c r="AN458" s="12">
        <f t="shared" si="899"/>
        <v>4.4823833895457244E-2</v>
      </c>
      <c r="AO458">
        <f t="shared" si="900"/>
        <v>112</v>
      </c>
      <c r="AP458" s="136"/>
      <c r="AX458" s="164" t="s">
        <v>1270</v>
      </c>
      <c r="AY458" s="165">
        <v>112</v>
      </c>
    </row>
    <row r="459" spans="1:51" s="143" customFormat="1" x14ac:dyDescent="0.3">
      <c r="A459" s="133" t="s">
        <v>1271</v>
      </c>
      <c r="B459" s="133" t="s">
        <v>1029</v>
      </c>
      <c r="C459" s="142"/>
      <c r="D459" s="142"/>
      <c r="E459" s="1">
        <f>VLOOKUP(B459,Площадь!A:B,2,0)</f>
        <v>2.8</v>
      </c>
      <c r="F459" s="143">
        <f t="shared" si="881"/>
        <v>120</v>
      </c>
      <c r="G459" s="135">
        <v>31</v>
      </c>
      <c r="H459" s="135">
        <v>28</v>
      </c>
      <c r="I459" s="135">
        <v>31</v>
      </c>
      <c r="J459" s="135">
        <v>30</v>
      </c>
      <c r="L459" s="144"/>
      <c r="N459" s="16">
        <f t="shared" si="882"/>
        <v>2.8</v>
      </c>
      <c r="O459" s="16">
        <f t="shared" si="883"/>
        <v>2.8</v>
      </c>
      <c r="P459" s="16">
        <f t="shared" si="884"/>
        <v>2.8</v>
      </c>
      <c r="Q459" s="16">
        <f t="shared" si="885"/>
        <v>2.8</v>
      </c>
      <c r="R459" s="147"/>
      <c r="S459" s="159" t="e">
        <f>VLOOKUP(B459,Объем!A:D,4,0)</f>
        <v>#N/A</v>
      </c>
      <c r="T459" s="159" t="e">
        <f>VLOOKUP(B459,Объем!A:E,5,0)</f>
        <v>#N/A</v>
      </c>
      <c r="U459" s="11" t="e">
        <f t="shared" si="886"/>
        <v>#N/A</v>
      </c>
      <c r="V459" s="146"/>
      <c r="W459" s="146"/>
      <c r="X459" s="146"/>
      <c r="Y459" s="146"/>
      <c r="Z459" s="139">
        <f t="shared" si="887"/>
        <v>2.0497402763378931E-2</v>
      </c>
      <c r="AA459" s="139">
        <f t="shared" si="888"/>
        <v>1.718413970029779E-2</v>
      </c>
      <c r="AB459" s="139">
        <f t="shared" si="889"/>
        <v>7.1422914317805205E-3</v>
      </c>
      <c r="AC459" s="139"/>
      <c r="AD459" s="12">
        <f t="shared" si="890"/>
        <v>2.0497402763378931E-2</v>
      </c>
      <c r="AE459" s="12">
        <f t="shared" si="891"/>
        <v>1.718413970029779E-2</v>
      </c>
      <c r="AF459" s="12">
        <f t="shared" si="892"/>
        <v>7.1422914317805205E-3</v>
      </c>
      <c r="AG459" s="12">
        <f t="shared" si="893"/>
        <v>0</v>
      </c>
      <c r="AH459" s="30">
        <f t="shared" si="894"/>
        <v>55.728748581129906</v>
      </c>
      <c r="AI459" s="30">
        <f t="shared" si="895"/>
        <v>46.720582699963636</v>
      </c>
      <c r="AJ459" s="30">
        <f t="shared" si="896"/>
        <v>19.418604790553516</v>
      </c>
      <c r="AK459" s="30">
        <f t="shared" si="897"/>
        <v>0</v>
      </c>
      <c r="AL459" s="136"/>
      <c r="AM459" s="30">
        <f t="shared" si="898"/>
        <v>121.86793607164707</v>
      </c>
      <c r="AN459" s="12">
        <f t="shared" si="899"/>
        <v>4.4823833895457244E-2</v>
      </c>
      <c r="AO459">
        <f t="shared" si="900"/>
        <v>112</v>
      </c>
      <c r="AP459" s="136"/>
      <c r="AX459" s="164" t="s">
        <v>1271</v>
      </c>
      <c r="AY459" s="165">
        <v>112</v>
      </c>
    </row>
    <row r="460" spans="1:51" s="143" customFormat="1" x14ac:dyDescent="0.3">
      <c r="A460" s="133" t="s">
        <v>1272</v>
      </c>
      <c r="B460" s="133" t="s">
        <v>1030</v>
      </c>
      <c r="C460" s="142"/>
      <c r="D460" s="142"/>
      <c r="E460" s="1">
        <f>VLOOKUP(B460,Площадь!A:B,2,0)</f>
        <v>2.6</v>
      </c>
      <c r="F460" s="143">
        <f t="shared" si="881"/>
        <v>120</v>
      </c>
      <c r="G460" s="135">
        <v>31</v>
      </c>
      <c r="H460" s="135">
        <v>28</v>
      </c>
      <c r="I460" s="135">
        <v>31</v>
      </c>
      <c r="J460" s="135">
        <v>30</v>
      </c>
      <c r="L460" s="144"/>
      <c r="N460" s="16">
        <f t="shared" si="882"/>
        <v>2.6</v>
      </c>
      <c r="O460" s="16">
        <f t="shared" si="883"/>
        <v>2.6</v>
      </c>
      <c r="P460" s="16">
        <f t="shared" si="884"/>
        <v>2.6</v>
      </c>
      <c r="Q460" s="16">
        <f t="shared" si="885"/>
        <v>2.6</v>
      </c>
      <c r="R460" s="147"/>
      <c r="S460" s="159" t="e">
        <f>VLOOKUP(B460,Объем!A:D,4,0)</f>
        <v>#N/A</v>
      </c>
      <c r="T460" s="159" t="e">
        <f>VLOOKUP(B460,Объем!A:E,5,0)</f>
        <v>#N/A</v>
      </c>
      <c r="U460" s="11" t="e">
        <f t="shared" si="886"/>
        <v>#N/A</v>
      </c>
      <c r="V460" s="146"/>
      <c r="W460" s="146"/>
      <c r="X460" s="146"/>
      <c r="Y460" s="146"/>
      <c r="Z460" s="139">
        <f t="shared" si="887"/>
        <v>1.9033302565994722E-2</v>
      </c>
      <c r="AA460" s="139">
        <f t="shared" si="888"/>
        <v>1.5956701150276521E-2</v>
      </c>
      <c r="AB460" s="139">
        <f t="shared" si="889"/>
        <v>6.6321277580819122E-3</v>
      </c>
      <c r="AC460" s="139"/>
      <c r="AD460" s="12">
        <f t="shared" si="890"/>
        <v>1.9033302565994722E-2</v>
      </c>
      <c r="AE460" s="12">
        <f t="shared" si="891"/>
        <v>1.5956701150276521E-2</v>
      </c>
      <c r="AF460" s="12">
        <f t="shared" si="892"/>
        <v>6.6321277580819122E-3</v>
      </c>
      <c r="AG460" s="12">
        <f t="shared" si="893"/>
        <v>0</v>
      </c>
      <c r="AH460" s="30">
        <f t="shared" si="894"/>
        <v>51.748123682477775</v>
      </c>
      <c r="AI460" s="30">
        <f t="shared" si="895"/>
        <v>43.383398221394813</v>
      </c>
      <c r="AJ460" s="30">
        <f t="shared" si="896"/>
        <v>18.031561591228265</v>
      </c>
      <c r="AK460" s="30">
        <f t="shared" si="897"/>
        <v>0</v>
      </c>
      <c r="AL460" s="136"/>
      <c r="AM460" s="30">
        <f t="shared" si="898"/>
        <v>113.16308349510086</v>
      </c>
      <c r="AN460" s="12">
        <f t="shared" si="899"/>
        <v>4.1622131474353154E-2</v>
      </c>
      <c r="AO460">
        <f t="shared" si="900"/>
        <v>103.32</v>
      </c>
      <c r="AP460" s="136"/>
      <c r="AX460" s="164" t="s">
        <v>1272</v>
      </c>
      <c r="AY460" s="165">
        <v>103.32</v>
      </c>
    </row>
    <row r="461" spans="1:51" s="143" customFormat="1" x14ac:dyDescent="0.3">
      <c r="A461" s="133" t="s">
        <v>1273</v>
      </c>
      <c r="B461" s="133" t="s">
        <v>141</v>
      </c>
      <c r="C461" s="142"/>
      <c r="D461" s="142"/>
      <c r="E461" s="1">
        <f>VLOOKUP(B461,Площадь!A:B,2,0)</f>
        <v>3.5</v>
      </c>
      <c r="F461" s="143">
        <f t="shared" si="881"/>
        <v>120</v>
      </c>
      <c r="G461" s="135">
        <v>31</v>
      </c>
      <c r="H461" s="135">
        <v>28</v>
      </c>
      <c r="I461" s="135">
        <v>31</v>
      </c>
      <c r="J461" s="135">
        <v>30</v>
      </c>
      <c r="L461" s="144"/>
      <c r="N461" s="16">
        <f t="shared" si="882"/>
        <v>3.5</v>
      </c>
      <c r="O461" s="16">
        <f t="shared" si="883"/>
        <v>3.5</v>
      </c>
      <c r="P461" s="16">
        <f t="shared" si="884"/>
        <v>3.5</v>
      </c>
      <c r="Q461" s="16">
        <f t="shared" si="885"/>
        <v>3.5</v>
      </c>
      <c r="R461" s="147"/>
      <c r="S461" s="159" t="e">
        <f>VLOOKUP(B461,Объем!A:D,4,0)</f>
        <v>#N/A</v>
      </c>
      <c r="T461" s="159" t="e">
        <f>VLOOKUP(B461,Объем!A:E,5,0)</f>
        <v>#N/A</v>
      </c>
      <c r="U461" s="11" t="e">
        <f t="shared" si="886"/>
        <v>#N/A</v>
      </c>
      <c r="V461" s="146"/>
      <c r="W461" s="146"/>
      <c r="X461" s="146"/>
      <c r="Y461" s="146"/>
      <c r="Z461" s="139">
        <f t="shared" si="887"/>
        <v>2.5621753454223666E-2</v>
      </c>
      <c r="AA461" s="139">
        <f t="shared" si="888"/>
        <v>2.1480174625372238E-2</v>
      </c>
      <c r="AB461" s="139">
        <f t="shared" si="889"/>
        <v>8.9278642897256504E-3</v>
      </c>
      <c r="AC461" s="139"/>
      <c r="AD461" s="12">
        <f t="shared" si="890"/>
        <v>2.5621753454223666E-2</v>
      </c>
      <c r="AE461" s="12">
        <f t="shared" si="891"/>
        <v>2.1480174625372238E-2</v>
      </c>
      <c r="AF461" s="12">
        <f t="shared" si="892"/>
        <v>8.9278642897256504E-3</v>
      </c>
      <c r="AG461" s="12">
        <f t="shared" si="893"/>
        <v>0</v>
      </c>
      <c r="AH461" s="30">
        <f t="shared" si="894"/>
        <v>69.66093572641239</v>
      </c>
      <c r="AI461" s="30">
        <f t="shared" si="895"/>
        <v>58.400728374954554</v>
      </c>
      <c r="AJ461" s="30">
        <f t="shared" si="896"/>
        <v>24.273255988191895</v>
      </c>
      <c r="AK461" s="30">
        <f t="shared" si="897"/>
        <v>0</v>
      </c>
      <c r="AL461" s="136"/>
      <c r="AM461" s="30">
        <f t="shared" si="898"/>
        <v>152.33492008955884</v>
      </c>
      <c r="AN461" s="12">
        <f t="shared" si="899"/>
        <v>5.6029792369321554E-2</v>
      </c>
      <c r="AO461">
        <f t="shared" si="900"/>
        <v>139.19999999999999</v>
      </c>
      <c r="AP461" s="136"/>
      <c r="AX461" s="164" t="s">
        <v>1273</v>
      </c>
      <c r="AY461" s="165">
        <v>139.19999999999999</v>
      </c>
    </row>
    <row r="462" spans="1:51" s="143" customFormat="1" x14ac:dyDescent="0.3">
      <c r="A462" s="133" t="s">
        <v>579</v>
      </c>
      <c r="B462" s="133" t="s">
        <v>1031</v>
      </c>
      <c r="C462" s="142"/>
      <c r="D462" s="142"/>
      <c r="E462" s="1">
        <f>VLOOKUP(B462,Площадь!A:B,2,0)</f>
        <v>2.8</v>
      </c>
      <c r="F462" s="143">
        <f t="shared" si="881"/>
        <v>120</v>
      </c>
      <c r="G462" s="135">
        <v>31</v>
      </c>
      <c r="H462" s="135">
        <v>28</v>
      </c>
      <c r="I462" s="135">
        <v>31</v>
      </c>
      <c r="J462" s="135">
        <v>30</v>
      </c>
      <c r="L462" s="144"/>
      <c r="N462" s="16">
        <f t="shared" si="882"/>
        <v>2.8</v>
      </c>
      <c r="O462" s="16">
        <f t="shared" si="883"/>
        <v>2.8</v>
      </c>
      <c r="P462" s="16">
        <f t="shared" si="884"/>
        <v>2.8</v>
      </c>
      <c r="Q462" s="16">
        <f t="shared" si="885"/>
        <v>2.8</v>
      </c>
      <c r="R462" s="147"/>
      <c r="S462" s="159" t="e">
        <f>VLOOKUP(B462,Объем!A:D,4,0)</f>
        <v>#N/A</v>
      </c>
      <c r="T462" s="159" t="e">
        <f>VLOOKUP(B462,Объем!A:E,5,0)</f>
        <v>#N/A</v>
      </c>
      <c r="U462" s="11" t="e">
        <f t="shared" si="886"/>
        <v>#N/A</v>
      </c>
      <c r="V462" s="146"/>
      <c r="W462" s="146"/>
      <c r="X462" s="146"/>
      <c r="Y462" s="146"/>
      <c r="Z462" s="139">
        <f t="shared" si="887"/>
        <v>2.0497402763378931E-2</v>
      </c>
      <c r="AA462" s="139">
        <f t="shared" si="888"/>
        <v>1.718413970029779E-2</v>
      </c>
      <c r="AB462" s="139">
        <f t="shared" si="889"/>
        <v>7.1422914317805205E-3</v>
      </c>
      <c r="AC462" s="139"/>
      <c r="AD462" s="12">
        <f t="shared" si="890"/>
        <v>2.0497402763378931E-2</v>
      </c>
      <c r="AE462" s="12">
        <f t="shared" si="891"/>
        <v>1.718413970029779E-2</v>
      </c>
      <c r="AF462" s="12">
        <f t="shared" si="892"/>
        <v>7.1422914317805205E-3</v>
      </c>
      <c r="AG462" s="12">
        <f t="shared" si="893"/>
        <v>0</v>
      </c>
      <c r="AH462" s="30">
        <f t="shared" si="894"/>
        <v>55.728748581129906</v>
      </c>
      <c r="AI462" s="30">
        <f t="shared" si="895"/>
        <v>46.720582699963636</v>
      </c>
      <c r="AJ462" s="30">
        <f t="shared" si="896"/>
        <v>19.418604790553516</v>
      </c>
      <c r="AK462" s="30">
        <f t="shared" si="897"/>
        <v>0</v>
      </c>
      <c r="AL462" s="136"/>
      <c r="AM462" s="30">
        <f t="shared" si="898"/>
        <v>121.86793607164707</v>
      </c>
      <c r="AN462" s="12">
        <f t="shared" si="899"/>
        <v>4.4823833895457244E-2</v>
      </c>
      <c r="AO462">
        <f t="shared" si="900"/>
        <v>111.46</v>
      </c>
      <c r="AP462" s="136"/>
      <c r="AX462" s="164" t="s">
        <v>579</v>
      </c>
      <c r="AY462" s="165">
        <v>111.46</v>
      </c>
    </row>
    <row r="463" spans="1:51" s="143" customFormat="1" x14ac:dyDescent="0.3">
      <c r="A463" s="133" t="s">
        <v>1274</v>
      </c>
      <c r="B463" s="133" t="s">
        <v>1032</v>
      </c>
      <c r="C463" s="142"/>
      <c r="D463" s="142"/>
      <c r="E463" s="1">
        <f>VLOOKUP(B463,Площадь!A:B,2,0)</f>
        <v>2.7</v>
      </c>
      <c r="F463" s="143">
        <f t="shared" si="881"/>
        <v>120</v>
      </c>
      <c r="G463" s="135">
        <v>31</v>
      </c>
      <c r="H463" s="135">
        <v>28</v>
      </c>
      <c r="I463" s="135">
        <v>31</v>
      </c>
      <c r="J463" s="135">
        <v>30</v>
      </c>
      <c r="L463" s="144"/>
      <c r="N463" s="16">
        <f t="shared" si="882"/>
        <v>2.7</v>
      </c>
      <c r="O463" s="16">
        <f t="shared" si="883"/>
        <v>2.7</v>
      </c>
      <c r="P463" s="16">
        <f t="shared" si="884"/>
        <v>2.7</v>
      </c>
      <c r="Q463" s="16">
        <f t="shared" si="885"/>
        <v>2.7</v>
      </c>
      <c r="R463" s="145"/>
      <c r="S463" s="159" t="e">
        <f>VLOOKUP(B463,Объем!A:D,4,0)</f>
        <v>#N/A</v>
      </c>
      <c r="T463" s="159" t="e">
        <f>VLOOKUP(B463,Объем!A:E,5,0)</f>
        <v>#N/A</v>
      </c>
      <c r="U463" s="11" t="e">
        <f t="shared" si="886"/>
        <v>#N/A</v>
      </c>
      <c r="V463" s="146"/>
      <c r="W463" s="146"/>
      <c r="X463" s="146"/>
      <c r="Y463" s="146"/>
      <c r="Z463" s="139">
        <f t="shared" si="887"/>
        <v>1.976535266468683E-2</v>
      </c>
      <c r="AA463" s="139">
        <f t="shared" si="888"/>
        <v>1.6570420425287155E-2</v>
      </c>
      <c r="AB463" s="139">
        <f t="shared" si="889"/>
        <v>6.8872095949312172E-3</v>
      </c>
      <c r="AC463" s="139"/>
      <c r="AD463" s="12">
        <f t="shared" si="890"/>
        <v>1.976535266468683E-2</v>
      </c>
      <c r="AE463" s="12">
        <f t="shared" si="891"/>
        <v>1.6570420425287155E-2</v>
      </c>
      <c r="AF463" s="12">
        <f t="shared" si="892"/>
        <v>6.8872095949312172E-3</v>
      </c>
      <c r="AG463" s="12">
        <f t="shared" si="893"/>
        <v>0</v>
      </c>
      <c r="AH463" s="30">
        <f t="shared" si="894"/>
        <v>53.738436131803851</v>
      </c>
      <c r="AI463" s="30">
        <f t="shared" si="895"/>
        <v>45.051990460679228</v>
      </c>
      <c r="AJ463" s="30">
        <f t="shared" si="896"/>
        <v>18.725083190890892</v>
      </c>
      <c r="AK463" s="30">
        <f t="shared" si="897"/>
        <v>0</v>
      </c>
      <c r="AL463" s="136"/>
      <c r="AM463" s="30">
        <f t="shared" si="898"/>
        <v>117.51550978337397</v>
      </c>
      <c r="AN463" s="12">
        <f t="shared" si="899"/>
        <v>4.3222982684905209E-2</v>
      </c>
      <c r="AO463">
        <f t="shared" si="900"/>
        <v>107.68</v>
      </c>
      <c r="AP463" s="136"/>
      <c r="AX463" s="164" t="s">
        <v>1274</v>
      </c>
      <c r="AY463" s="165">
        <v>107.68</v>
      </c>
    </row>
    <row r="464" spans="1:51" s="143" customFormat="1" x14ac:dyDescent="0.3">
      <c r="A464" s="133" t="s">
        <v>1249</v>
      </c>
      <c r="B464" s="133" t="s">
        <v>1033</v>
      </c>
      <c r="C464" s="142"/>
      <c r="D464" s="142"/>
      <c r="E464" s="1">
        <f>VLOOKUP(B464,Площадь!A:B,2,0)</f>
        <v>3.8</v>
      </c>
      <c r="F464" s="143">
        <f t="shared" si="881"/>
        <v>120</v>
      </c>
      <c r="G464" s="135">
        <v>31</v>
      </c>
      <c r="H464" s="135">
        <v>28</v>
      </c>
      <c r="I464" s="135">
        <v>31</v>
      </c>
      <c r="J464" s="135">
        <v>30</v>
      </c>
      <c r="L464" s="144"/>
      <c r="N464" s="16">
        <f t="shared" si="882"/>
        <v>3.8</v>
      </c>
      <c r="O464" s="16">
        <f t="shared" si="883"/>
        <v>3.8</v>
      </c>
      <c r="P464" s="16">
        <f t="shared" si="884"/>
        <v>3.8</v>
      </c>
      <c r="Q464" s="16">
        <f t="shared" si="885"/>
        <v>3.8</v>
      </c>
      <c r="R464" s="145"/>
      <c r="S464" s="159" t="e">
        <f>VLOOKUP(B464,Объем!A:D,4,0)</f>
        <v>#N/A</v>
      </c>
      <c r="T464" s="159" t="e">
        <f>VLOOKUP(B464,Объем!A:E,5,0)</f>
        <v>#N/A</v>
      </c>
      <c r="U464" s="11" t="e">
        <f t="shared" si="886"/>
        <v>#N/A</v>
      </c>
      <c r="V464" s="146"/>
      <c r="W464" s="146"/>
      <c r="X464" s="146"/>
      <c r="Y464" s="146"/>
      <c r="Z464" s="139">
        <f t="shared" si="887"/>
        <v>2.781790375029998E-2</v>
      </c>
      <c r="AA464" s="139">
        <f t="shared" si="888"/>
        <v>2.3321332450404141E-2</v>
      </c>
      <c r="AB464" s="139">
        <f t="shared" si="889"/>
        <v>9.6931098002735645E-3</v>
      </c>
      <c r="AC464" s="139"/>
      <c r="AD464" s="12">
        <f t="shared" si="890"/>
        <v>2.781790375029998E-2</v>
      </c>
      <c r="AE464" s="12">
        <f t="shared" si="891"/>
        <v>2.3321332450404141E-2</v>
      </c>
      <c r="AF464" s="12">
        <f t="shared" si="892"/>
        <v>9.6931098002735645E-3</v>
      </c>
      <c r="AG464" s="12">
        <f t="shared" si="893"/>
        <v>0</v>
      </c>
      <c r="AH464" s="30">
        <f t="shared" si="894"/>
        <v>75.631873074390597</v>
      </c>
      <c r="AI464" s="30">
        <f t="shared" si="895"/>
        <v>63.406505092807791</v>
      </c>
      <c r="AJ464" s="30">
        <f t="shared" si="896"/>
        <v>26.353820787179774</v>
      </c>
      <c r="AK464" s="30">
        <f t="shared" si="897"/>
        <v>0</v>
      </c>
      <c r="AL464" s="136"/>
      <c r="AM464" s="30">
        <f t="shared" si="898"/>
        <v>165.39219895437819</v>
      </c>
      <c r="AN464" s="12">
        <f t="shared" si="899"/>
        <v>6.0832346000977686E-2</v>
      </c>
      <c r="AO464">
        <f t="shared" si="900"/>
        <v>151.16</v>
      </c>
      <c r="AP464" s="136"/>
      <c r="AX464" s="164" t="s">
        <v>1249</v>
      </c>
      <c r="AY464" s="165">
        <v>151.16</v>
      </c>
    </row>
    <row r="465" spans="1:57" s="143" customFormat="1" x14ac:dyDescent="0.3">
      <c r="A465" s="133" t="s">
        <v>1250</v>
      </c>
      <c r="B465" s="133" t="s">
        <v>1034</v>
      </c>
      <c r="C465" s="142"/>
      <c r="D465" s="142"/>
      <c r="E465" s="1">
        <f>VLOOKUP(B465,Площадь!A:B,2,0)</f>
        <v>3.8</v>
      </c>
      <c r="F465" s="143">
        <f t="shared" si="881"/>
        <v>120</v>
      </c>
      <c r="G465" s="135">
        <v>31</v>
      </c>
      <c r="H465" s="135">
        <v>28</v>
      </c>
      <c r="I465" s="135">
        <v>31</v>
      </c>
      <c r="J465" s="135">
        <v>30</v>
      </c>
      <c r="L465" s="144"/>
      <c r="N465" s="16">
        <f t="shared" si="882"/>
        <v>3.8</v>
      </c>
      <c r="O465" s="16">
        <f t="shared" si="883"/>
        <v>3.8</v>
      </c>
      <c r="P465" s="16">
        <f t="shared" si="884"/>
        <v>3.8</v>
      </c>
      <c r="Q465" s="16">
        <f t="shared" si="885"/>
        <v>3.8</v>
      </c>
      <c r="R465" s="147"/>
      <c r="S465" s="159" t="e">
        <f>VLOOKUP(B465,Объем!A:D,4,0)</f>
        <v>#N/A</v>
      </c>
      <c r="T465" s="159" t="e">
        <f>VLOOKUP(B465,Объем!A:E,5,0)</f>
        <v>#N/A</v>
      </c>
      <c r="U465" s="11" t="e">
        <f t="shared" si="886"/>
        <v>#N/A</v>
      </c>
      <c r="V465" s="146"/>
      <c r="W465" s="146"/>
      <c r="X465" s="146"/>
      <c r="Y465" s="146"/>
      <c r="Z465" s="139">
        <f t="shared" si="887"/>
        <v>2.781790375029998E-2</v>
      </c>
      <c r="AA465" s="139">
        <f t="shared" si="888"/>
        <v>2.3321332450404141E-2</v>
      </c>
      <c r="AB465" s="139">
        <f t="shared" si="889"/>
        <v>9.6931098002735645E-3</v>
      </c>
      <c r="AC465" s="139"/>
      <c r="AD465" s="12">
        <f t="shared" si="890"/>
        <v>2.781790375029998E-2</v>
      </c>
      <c r="AE465" s="12">
        <f t="shared" si="891"/>
        <v>2.3321332450404141E-2</v>
      </c>
      <c r="AF465" s="12">
        <f t="shared" si="892"/>
        <v>9.6931098002735645E-3</v>
      </c>
      <c r="AG465" s="12">
        <f t="shared" si="893"/>
        <v>0</v>
      </c>
      <c r="AH465" s="30">
        <f t="shared" si="894"/>
        <v>75.631873074390597</v>
      </c>
      <c r="AI465" s="30">
        <f t="shared" si="895"/>
        <v>63.406505092807791</v>
      </c>
      <c r="AJ465" s="30">
        <f t="shared" si="896"/>
        <v>26.353820787179774</v>
      </c>
      <c r="AK465" s="30">
        <f t="shared" si="897"/>
        <v>0</v>
      </c>
      <c r="AL465" s="136"/>
      <c r="AM465" s="30">
        <f t="shared" si="898"/>
        <v>165.39219895437819</v>
      </c>
      <c r="AN465" s="12">
        <f t="shared" si="899"/>
        <v>6.0832346000977686E-2</v>
      </c>
      <c r="AO465">
        <f t="shared" si="900"/>
        <v>151.16</v>
      </c>
      <c r="AP465" s="136"/>
      <c r="AX465" s="164" t="s">
        <v>1250</v>
      </c>
      <c r="AY465" s="165">
        <v>151.16</v>
      </c>
    </row>
    <row r="466" spans="1:57" s="143" customFormat="1" x14ac:dyDescent="0.3">
      <c r="A466" s="133" t="s">
        <v>580</v>
      </c>
      <c r="B466" s="133" t="s">
        <v>1035</v>
      </c>
      <c r="C466" s="142"/>
      <c r="D466" s="142"/>
      <c r="E466" s="1">
        <f>VLOOKUP(B466,Площадь!A:B,2,0)</f>
        <v>4.8</v>
      </c>
      <c r="F466" s="143">
        <f t="shared" si="881"/>
        <v>120</v>
      </c>
      <c r="G466" s="135">
        <v>31</v>
      </c>
      <c r="H466" s="135">
        <v>28</v>
      </c>
      <c r="I466" s="135">
        <v>31</v>
      </c>
      <c r="J466" s="135">
        <v>30</v>
      </c>
      <c r="L466" s="144"/>
      <c r="N466" s="16">
        <f t="shared" si="882"/>
        <v>4.8</v>
      </c>
      <c r="O466" s="16">
        <f t="shared" si="883"/>
        <v>4.8</v>
      </c>
      <c r="P466" s="16">
        <f t="shared" si="884"/>
        <v>4.8</v>
      </c>
      <c r="Q466" s="16">
        <f t="shared" si="885"/>
        <v>4.8</v>
      </c>
      <c r="R466" s="147"/>
      <c r="S466" s="159" t="e">
        <f>VLOOKUP(B466,Объем!A:D,4,0)</f>
        <v>#N/A</v>
      </c>
      <c r="T466" s="159" t="e">
        <f>VLOOKUP(B466,Объем!A:E,5,0)</f>
        <v>#N/A</v>
      </c>
      <c r="U466" s="11" t="e">
        <f t="shared" si="886"/>
        <v>#N/A</v>
      </c>
      <c r="V466" s="146"/>
      <c r="W466" s="146"/>
      <c r="X466" s="146"/>
      <c r="Y466" s="146"/>
      <c r="Z466" s="139">
        <f t="shared" si="887"/>
        <v>3.5138404737221025E-2</v>
      </c>
      <c r="AA466" s="139">
        <f t="shared" si="888"/>
        <v>2.9458525200510496E-2</v>
      </c>
      <c r="AB466" s="139">
        <f t="shared" si="889"/>
        <v>1.2243928168766608E-2</v>
      </c>
      <c r="AC466" s="139"/>
      <c r="AD466" s="12">
        <f t="shared" si="890"/>
        <v>3.5138404737221025E-2</v>
      </c>
      <c r="AE466" s="12">
        <f t="shared" si="891"/>
        <v>2.9458525200510496E-2</v>
      </c>
      <c r="AF466" s="12">
        <f t="shared" si="892"/>
        <v>1.2243928168766608E-2</v>
      </c>
      <c r="AG466" s="12">
        <f t="shared" si="893"/>
        <v>0</v>
      </c>
      <c r="AH466" s="30">
        <f t="shared" si="894"/>
        <v>95.534997567651274</v>
      </c>
      <c r="AI466" s="30">
        <f t="shared" si="895"/>
        <v>80.092427485651953</v>
      </c>
      <c r="AJ466" s="30">
        <f t="shared" si="896"/>
        <v>33.289036783806033</v>
      </c>
      <c r="AK466" s="30">
        <f t="shared" si="897"/>
        <v>0</v>
      </c>
      <c r="AL466" s="136"/>
      <c r="AM466" s="30">
        <f t="shared" si="898"/>
        <v>208.91646183710927</v>
      </c>
      <c r="AN466" s="12">
        <f t="shared" si="899"/>
        <v>7.6840858106498142E-2</v>
      </c>
      <c r="AO466">
        <f t="shared" si="900"/>
        <v>191.4</v>
      </c>
      <c r="AP466" s="136"/>
      <c r="AX466" s="164" t="s">
        <v>580</v>
      </c>
      <c r="AY466" s="165">
        <v>191.4</v>
      </c>
    </row>
    <row r="467" spans="1:57" s="143" customFormat="1" x14ac:dyDescent="0.3">
      <c r="A467" s="133" t="s">
        <v>581</v>
      </c>
      <c r="B467" s="133" t="s">
        <v>1036</v>
      </c>
      <c r="C467" s="142"/>
      <c r="D467" s="142"/>
      <c r="E467" s="1">
        <f>VLOOKUP(B467,Площадь!A:B,2,0)</f>
        <v>3.3</v>
      </c>
      <c r="F467" s="143">
        <f t="shared" si="881"/>
        <v>120</v>
      </c>
      <c r="G467" s="135">
        <v>31</v>
      </c>
      <c r="H467" s="135">
        <v>28</v>
      </c>
      <c r="I467" s="135">
        <v>31</v>
      </c>
      <c r="J467" s="135">
        <v>30</v>
      </c>
      <c r="L467" s="144"/>
      <c r="N467" s="16">
        <f t="shared" si="882"/>
        <v>3.3</v>
      </c>
      <c r="O467" s="16">
        <f t="shared" si="883"/>
        <v>3.3</v>
      </c>
      <c r="P467" s="16">
        <f t="shared" si="884"/>
        <v>3.3</v>
      </c>
      <c r="Q467" s="16">
        <f t="shared" si="885"/>
        <v>3.3</v>
      </c>
      <c r="R467" s="147"/>
      <c r="S467" s="159" t="e">
        <f>VLOOKUP(B467,Объем!A:D,4,0)</f>
        <v>#N/A</v>
      </c>
      <c r="T467" s="159" t="e">
        <f>VLOOKUP(B467,Объем!A:E,5,0)</f>
        <v>#N/A</v>
      </c>
      <c r="U467" s="11" t="e">
        <f t="shared" si="886"/>
        <v>#N/A</v>
      </c>
      <c r="V467" s="146"/>
      <c r="W467" s="146"/>
      <c r="X467" s="146"/>
      <c r="Y467" s="146"/>
      <c r="Z467" s="139">
        <f t="shared" si="887"/>
        <v>2.4157653256839454E-2</v>
      </c>
      <c r="AA467" s="139">
        <f t="shared" si="888"/>
        <v>2.0252736075350965E-2</v>
      </c>
      <c r="AB467" s="139">
        <f t="shared" si="889"/>
        <v>8.4177006160270421E-3</v>
      </c>
      <c r="AC467" s="139"/>
      <c r="AD467" s="12">
        <f t="shared" si="890"/>
        <v>2.4157653256839454E-2</v>
      </c>
      <c r="AE467" s="12">
        <f t="shared" si="891"/>
        <v>2.0252736075350965E-2</v>
      </c>
      <c r="AF467" s="12">
        <f t="shared" si="892"/>
        <v>8.4177006160270421E-3</v>
      </c>
      <c r="AG467" s="12">
        <f t="shared" si="893"/>
        <v>0</v>
      </c>
      <c r="AH467" s="30">
        <f t="shared" si="894"/>
        <v>65.680310827760252</v>
      </c>
      <c r="AI467" s="30">
        <f t="shared" si="895"/>
        <v>55.063543896385717</v>
      </c>
      <c r="AJ467" s="30">
        <f t="shared" si="896"/>
        <v>22.886212788866644</v>
      </c>
      <c r="AK467" s="30">
        <f t="shared" si="897"/>
        <v>0</v>
      </c>
      <c r="AL467" s="136"/>
      <c r="AM467" s="30">
        <f t="shared" si="898"/>
        <v>143.63006751301259</v>
      </c>
      <c r="AN467" s="12">
        <f t="shared" si="899"/>
        <v>5.2828089948217465E-2</v>
      </c>
      <c r="AO467">
        <f t="shared" si="900"/>
        <v>131.6</v>
      </c>
      <c r="AP467" s="136"/>
      <c r="AX467" s="164" t="s">
        <v>581</v>
      </c>
      <c r="AY467" s="165">
        <v>131.6</v>
      </c>
    </row>
    <row r="468" spans="1:57" s="143" customFormat="1" x14ac:dyDescent="0.3">
      <c r="A468" s="133" t="s">
        <v>582</v>
      </c>
      <c r="B468" s="133" t="s">
        <v>1037</v>
      </c>
      <c r="C468" s="142"/>
      <c r="D468" s="142"/>
      <c r="E468" s="1">
        <f>VLOOKUP(B468,Площадь!A:B,2,0)</f>
        <v>3.7</v>
      </c>
      <c r="F468" s="143">
        <f t="shared" si="881"/>
        <v>120</v>
      </c>
      <c r="G468" s="135">
        <v>31</v>
      </c>
      <c r="H468" s="135">
        <v>28</v>
      </c>
      <c r="I468" s="135">
        <v>31</v>
      </c>
      <c r="J468" s="135">
        <v>30</v>
      </c>
      <c r="L468" s="144"/>
      <c r="N468" s="16">
        <f t="shared" si="882"/>
        <v>3.7</v>
      </c>
      <c r="O468" s="16">
        <f t="shared" si="883"/>
        <v>3.7</v>
      </c>
      <c r="P468" s="16">
        <f t="shared" si="884"/>
        <v>3.7</v>
      </c>
      <c r="Q468" s="16">
        <f t="shared" si="885"/>
        <v>3.7</v>
      </c>
      <c r="R468" s="147"/>
      <c r="S468" s="159" t="e">
        <f>VLOOKUP(B468,Объем!A:D,4,0)</f>
        <v>#N/A</v>
      </c>
      <c r="T468" s="159" t="e">
        <f>VLOOKUP(B468,Объем!A:E,5,0)</f>
        <v>#N/A</v>
      </c>
      <c r="U468" s="11" t="e">
        <f t="shared" si="886"/>
        <v>#N/A</v>
      </c>
      <c r="V468" s="146"/>
      <c r="W468" s="146"/>
      <c r="X468" s="146"/>
      <c r="Y468" s="146"/>
      <c r="Z468" s="139">
        <f t="shared" si="887"/>
        <v>2.7085853651607875E-2</v>
      </c>
      <c r="AA468" s="139">
        <f t="shared" si="888"/>
        <v>2.270761317539351E-2</v>
      </c>
      <c r="AB468" s="139">
        <f t="shared" si="889"/>
        <v>9.4380279634242604E-3</v>
      </c>
      <c r="AC468" s="139"/>
      <c r="AD468" s="12">
        <f t="shared" si="890"/>
        <v>2.7085853651607875E-2</v>
      </c>
      <c r="AE468" s="12">
        <f t="shared" si="891"/>
        <v>2.270761317539351E-2</v>
      </c>
      <c r="AF468" s="12">
        <f t="shared" si="892"/>
        <v>9.4380279634242604E-3</v>
      </c>
      <c r="AG468" s="12">
        <f t="shared" si="893"/>
        <v>0</v>
      </c>
      <c r="AH468" s="30">
        <f t="shared" si="894"/>
        <v>73.641560625064528</v>
      </c>
      <c r="AI468" s="30">
        <f t="shared" si="895"/>
        <v>61.73791285352339</v>
      </c>
      <c r="AJ468" s="30">
        <f t="shared" si="896"/>
        <v>25.66029918751715</v>
      </c>
      <c r="AK468" s="30">
        <f t="shared" si="897"/>
        <v>0</v>
      </c>
      <c r="AL468" s="136"/>
      <c r="AM468" s="30">
        <f t="shared" si="898"/>
        <v>161.03977266610508</v>
      </c>
      <c r="AN468" s="12">
        <f t="shared" si="899"/>
        <v>5.9231494790425644E-2</v>
      </c>
      <c r="AO468">
        <f t="shared" si="900"/>
        <v>147.36000000000001</v>
      </c>
      <c r="AP468" s="136"/>
      <c r="AX468" s="164" t="s">
        <v>582</v>
      </c>
      <c r="AY468" s="165">
        <v>147.36000000000001</v>
      </c>
    </row>
    <row r="469" spans="1:57" s="143" customFormat="1" x14ac:dyDescent="0.3">
      <c r="A469" s="133" t="s">
        <v>583</v>
      </c>
      <c r="B469" s="133" t="s">
        <v>1038</v>
      </c>
      <c r="C469" s="142"/>
      <c r="D469" s="142"/>
      <c r="E469" s="1">
        <f>VLOOKUP(B469,Площадь!A:B,2,0)</f>
        <v>3.7</v>
      </c>
      <c r="F469" s="143">
        <f t="shared" si="881"/>
        <v>120</v>
      </c>
      <c r="G469" s="135">
        <v>31</v>
      </c>
      <c r="H469" s="135">
        <v>28</v>
      </c>
      <c r="I469" s="135">
        <v>31</v>
      </c>
      <c r="J469" s="135">
        <v>30</v>
      </c>
      <c r="L469" s="144"/>
      <c r="N469" s="16">
        <f t="shared" si="882"/>
        <v>3.7</v>
      </c>
      <c r="O469" s="16">
        <f t="shared" si="883"/>
        <v>3.7</v>
      </c>
      <c r="P469" s="16">
        <f t="shared" si="884"/>
        <v>3.7</v>
      </c>
      <c r="Q469" s="16">
        <f t="shared" si="885"/>
        <v>3.7</v>
      </c>
      <c r="R469" s="147"/>
      <c r="S469" s="159" t="e">
        <f>VLOOKUP(B469,Объем!A:D,4,0)</f>
        <v>#N/A</v>
      </c>
      <c r="T469" s="159" t="e">
        <f>VLOOKUP(B469,Объем!A:E,5,0)</f>
        <v>#N/A</v>
      </c>
      <c r="U469" s="11" t="e">
        <f t="shared" si="886"/>
        <v>#N/A</v>
      </c>
      <c r="V469" s="146"/>
      <c r="W469" s="146"/>
      <c r="X469" s="146"/>
      <c r="Y469" s="146"/>
      <c r="Z469" s="139">
        <f t="shared" si="887"/>
        <v>2.7085853651607875E-2</v>
      </c>
      <c r="AA469" s="139">
        <f t="shared" si="888"/>
        <v>2.270761317539351E-2</v>
      </c>
      <c r="AB469" s="139">
        <f t="shared" si="889"/>
        <v>9.4380279634242604E-3</v>
      </c>
      <c r="AC469" s="139"/>
      <c r="AD469" s="12">
        <f t="shared" si="890"/>
        <v>2.7085853651607875E-2</v>
      </c>
      <c r="AE469" s="12">
        <f t="shared" si="891"/>
        <v>2.270761317539351E-2</v>
      </c>
      <c r="AF469" s="12">
        <f t="shared" si="892"/>
        <v>9.4380279634242604E-3</v>
      </c>
      <c r="AG469" s="12">
        <f t="shared" si="893"/>
        <v>0</v>
      </c>
      <c r="AH469" s="30">
        <f t="shared" si="894"/>
        <v>73.641560625064528</v>
      </c>
      <c r="AI469" s="30">
        <f t="shared" si="895"/>
        <v>61.73791285352339</v>
      </c>
      <c r="AJ469" s="30">
        <f t="shared" si="896"/>
        <v>25.66029918751715</v>
      </c>
      <c r="AK469" s="30">
        <f t="shared" si="897"/>
        <v>0</v>
      </c>
      <c r="AL469" s="136"/>
      <c r="AM469" s="30">
        <f t="shared" si="898"/>
        <v>161.03977266610508</v>
      </c>
      <c r="AN469" s="12">
        <f t="shared" si="899"/>
        <v>5.9231494790425644E-2</v>
      </c>
      <c r="AO469">
        <f t="shared" si="900"/>
        <v>147.36000000000001</v>
      </c>
      <c r="AP469" s="136"/>
      <c r="AX469" s="164" t="s">
        <v>583</v>
      </c>
      <c r="AY469" s="165">
        <v>147.36000000000001</v>
      </c>
    </row>
    <row r="470" spans="1:57" s="143" customFormat="1" x14ac:dyDescent="0.3">
      <c r="A470" s="133" t="s">
        <v>584</v>
      </c>
      <c r="B470" s="133" t="s">
        <v>1039</v>
      </c>
      <c r="C470" s="142"/>
      <c r="D470" s="142"/>
      <c r="E470" s="1">
        <f>VLOOKUP(B470,Площадь!A:B,2,0)</f>
        <v>3.2</v>
      </c>
      <c r="F470" s="143">
        <f t="shared" si="881"/>
        <v>120</v>
      </c>
      <c r="G470" s="135">
        <v>31</v>
      </c>
      <c r="H470" s="135">
        <v>28</v>
      </c>
      <c r="I470" s="135">
        <v>31</v>
      </c>
      <c r="J470" s="135">
        <v>30</v>
      </c>
      <c r="L470" s="144"/>
      <c r="N470" s="16">
        <f t="shared" si="882"/>
        <v>3.2</v>
      </c>
      <c r="O470" s="16">
        <f t="shared" si="883"/>
        <v>3.2</v>
      </c>
      <c r="P470" s="16">
        <f t="shared" si="884"/>
        <v>3.2</v>
      </c>
      <c r="Q470" s="16">
        <f t="shared" si="885"/>
        <v>3.2</v>
      </c>
      <c r="R470" s="147"/>
      <c r="S470" s="159" t="e">
        <f>VLOOKUP(B470,Объем!A:D,4,0)</f>
        <v>#N/A</v>
      </c>
      <c r="T470" s="159" t="e">
        <f>VLOOKUP(B470,Объем!A:E,5,0)</f>
        <v>#N/A</v>
      </c>
      <c r="U470" s="11" t="e">
        <f t="shared" si="886"/>
        <v>#N/A</v>
      </c>
      <c r="V470" s="146"/>
      <c r="W470" s="146"/>
      <c r="X470" s="146"/>
      <c r="Y470" s="146"/>
      <c r="Z470" s="139">
        <f t="shared" si="887"/>
        <v>2.3425603158147353E-2</v>
      </c>
      <c r="AA470" s="139">
        <f t="shared" si="888"/>
        <v>1.9639016800340331E-2</v>
      </c>
      <c r="AB470" s="139">
        <f t="shared" si="889"/>
        <v>8.1626187791777379E-3</v>
      </c>
      <c r="AC470" s="139"/>
      <c r="AD470" s="12">
        <f t="shared" si="890"/>
        <v>2.3425603158147353E-2</v>
      </c>
      <c r="AE470" s="12">
        <f t="shared" si="891"/>
        <v>1.9639016800340331E-2</v>
      </c>
      <c r="AF470" s="12">
        <f t="shared" si="892"/>
        <v>8.1626187791777379E-3</v>
      </c>
      <c r="AG470" s="12">
        <f t="shared" si="893"/>
        <v>0</v>
      </c>
      <c r="AH470" s="30">
        <f t="shared" si="894"/>
        <v>63.68999837843419</v>
      </c>
      <c r="AI470" s="30">
        <f t="shared" si="895"/>
        <v>53.394951657101302</v>
      </c>
      <c r="AJ470" s="30">
        <f t="shared" si="896"/>
        <v>22.19269118920402</v>
      </c>
      <c r="AK470" s="30">
        <f t="shared" si="897"/>
        <v>0</v>
      </c>
      <c r="AL470" s="136"/>
      <c r="AM470" s="30">
        <f t="shared" si="898"/>
        <v>139.27764122473951</v>
      </c>
      <c r="AN470" s="12">
        <f t="shared" si="899"/>
        <v>5.1227238737665423E-2</v>
      </c>
      <c r="AO470">
        <f t="shared" si="900"/>
        <v>127.24</v>
      </c>
      <c r="AP470" s="136"/>
      <c r="AX470" s="164" t="s">
        <v>584</v>
      </c>
      <c r="AY470" s="165">
        <v>127.24</v>
      </c>
    </row>
    <row r="471" spans="1:57" s="143" customFormat="1" x14ac:dyDescent="0.3">
      <c r="A471" s="133" t="s">
        <v>1275</v>
      </c>
      <c r="B471" s="133" t="s">
        <v>1040</v>
      </c>
      <c r="C471" s="142"/>
      <c r="D471" s="142"/>
      <c r="E471" s="1">
        <f>VLOOKUP(B471,Площадь!A:B,2,0)</f>
        <v>3.2</v>
      </c>
      <c r="F471" s="143">
        <f t="shared" si="881"/>
        <v>120</v>
      </c>
      <c r="G471" s="135">
        <v>31</v>
      </c>
      <c r="H471" s="135">
        <v>28</v>
      </c>
      <c r="I471" s="135">
        <v>31</v>
      </c>
      <c r="J471" s="135">
        <v>30</v>
      </c>
      <c r="L471" s="144"/>
      <c r="N471" s="16">
        <f t="shared" si="882"/>
        <v>3.2</v>
      </c>
      <c r="O471" s="16">
        <f t="shared" si="883"/>
        <v>3.2</v>
      </c>
      <c r="P471" s="16">
        <f t="shared" si="884"/>
        <v>3.2</v>
      </c>
      <c r="Q471" s="16">
        <f t="shared" si="885"/>
        <v>3.2</v>
      </c>
      <c r="R471" s="147"/>
      <c r="S471" s="159" t="e">
        <f>VLOOKUP(B471,Объем!A:D,4,0)</f>
        <v>#N/A</v>
      </c>
      <c r="T471" s="159" t="e">
        <f>VLOOKUP(B471,Объем!A:E,5,0)</f>
        <v>#N/A</v>
      </c>
      <c r="U471" s="11" t="e">
        <f t="shared" si="886"/>
        <v>#N/A</v>
      </c>
      <c r="V471" s="146"/>
      <c r="W471" s="146"/>
      <c r="X471" s="146"/>
      <c r="Y471" s="146"/>
      <c r="Z471" s="139">
        <f t="shared" si="887"/>
        <v>2.3425603158147353E-2</v>
      </c>
      <c r="AA471" s="139">
        <f t="shared" si="888"/>
        <v>1.9639016800340331E-2</v>
      </c>
      <c r="AB471" s="139">
        <f t="shared" si="889"/>
        <v>8.1626187791777379E-3</v>
      </c>
      <c r="AC471" s="139"/>
      <c r="AD471" s="12">
        <f t="shared" si="890"/>
        <v>2.3425603158147353E-2</v>
      </c>
      <c r="AE471" s="12">
        <f t="shared" si="891"/>
        <v>1.9639016800340331E-2</v>
      </c>
      <c r="AF471" s="12">
        <f t="shared" si="892"/>
        <v>8.1626187791777379E-3</v>
      </c>
      <c r="AG471" s="12">
        <f t="shared" si="893"/>
        <v>0</v>
      </c>
      <c r="AH471" s="30">
        <f t="shared" si="894"/>
        <v>63.68999837843419</v>
      </c>
      <c r="AI471" s="30">
        <f t="shared" si="895"/>
        <v>53.394951657101302</v>
      </c>
      <c r="AJ471" s="30">
        <f t="shared" si="896"/>
        <v>22.19269118920402</v>
      </c>
      <c r="AK471" s="30">
        <f t="shared" si="897"/>
        <v>0</v>
      </c>
      <c r="AL471" s="136"/>
      <c r="AM471" s="30">
        <f t="shared" si="898"/>
        <v>139.27764122473951</v>
      </c>
      <c r="AN471" s="12">
        <f t="shared" si="899"/>
        <v>5.1227238737665423E-2</v>
      </c>
      <c r="AO471">
        <f t="shared" si="900"/>
        <v>127.24</v>
      </c>
      <c r="AP471" s="136"/>
      <c r="AX471" s="164" t="s">
        <v>1275</v>
      </c>
      <c r="AY471" s="165">
        <v>127.24</v>
      </c>
    </row>
    <row r="472" spans="1:57" s="143" customFormat="1" x14ac:dyDescent="0.3">
      <c r="A472" s="133" t="s">
        <v>585</v>
      </c>
      <c r="B472" s="133" t="s">
        <v>142</v>
      </c>
      <c r="C472" s="142"/>
      <c r="D472" s="142"/>
      <c r="E472" s="1">
        <f>VLOOKUP(B472,Площадь!A:B,2,0)</f>
        <v>5.0999999999999996</v>
      </c>
      <c r="F472" s="143">
        <f t="shared" si="881"/>
        <v>120</v>
      </c>
      <c r="G472" s="135">
        <v>31</v>
      </c>
      <c r="H472" s="135">
        <v>28</v>
      </c>
      <c r="I472" s="135">
        <v>31</v>
      </c>
      <c r="J472" s="135">
        <v>30</v>
      </c>
      <c r="L472" s="144"/>
      <c r="N472" s="16">
        <f t="shared" si="882"/>
        <v>5.0999999999999996</v>
      </c>
      <c r="O472" s="16">
        <f t="shared" si="883"/>
        <v>5.0999999999999996</v>
      </c>
      <c r="P472" s="16">
        <f t="shared" si="884"/>
        <v>5.0999999999999996</v>
      </c>
      <c r="Q472" s="16">
        <f t="shared" si="885"/>
        <v>5.0999999999999996</v>
      </c>
      <c r="R472" s="147"/>
      <c r="S472" s="159" t="e">
        <f>VLOOKUP(B472,Объем!A:D,4,0)</f>
        <v>#N/A</v>
      </c>
      <c r="T472" s="159" t="e">
        <f>VLOOKUP(B472,Объем!A:E,5,0)</f>
        <v>#N/A</v>
      </c>
      <c r="U472" s="11" t="e">
        <f t="shared" si="886"/>
        <v>#N/A</v>
      </c>
      <c r="V472" s="146"/>
      <c r="W472" s="146"/>
      <c r="X472" s="146"/>
      <c r="Y472" s="146"/>
      <c r="Z472" s="139">
        <f t="shared" si="887"/>
        <v>3.7334555033297336E-2</v>
      </c>
      <c r="AA472" s="139">
        <f t="shared" si="888"/>
        <v>3.1299683025542403E-2</v>
      </c>
      <c r="AB472" s="139">
        <f t="shared" si="889"/>
        <v>1.300917367931452E-2</v>
      </c>
      <c r="AC472" s="139"/>
      <c r="AD472" s="12">
        <f t="shared" si="890"/>
        <v>3.7334555033297336E-2</v>
      </c>
      <c r="AE472" s="12">
        <f t="shared" si="891"/>
        <v>3.1299683025542403E-2</v>
      </c>
      <c r="AF472" s="12">
        <f t="shared" si="892"/>
        <v>1.300917367931452E-2</v>
      </c>
      <c r="AG472" s="12">
        <f t="shared" si="893"/>
        <v>0</v>
      </c>
      <c r="AH472" s="30">
        <f t="shared" si="894"/>
        <v>101.50593491562947</v>
      </c>
      <c r="AI472" s="30">
        <f t="shared" si="895"/>
        <v>85.098204203505205</v>
      </c>
      <c r="AJ472" s="30">
        <f t="shared" si="896"/>
        <v>35.369601582793905</v>
      </c>
      <c r="AK472" s="30">
        <f t="shared" si="897"/>
        <v>0</v>
      </c>
      <c r="AL472" s="136"/>
      <c r="AM472" s="30">
        <f t="shared" si="898"/>
        <v>221.97374070192859</v>
      </c>
      <c r="AN472" s="12">
        <f t="shared" si="899"/>
        <v>8.1643411738154259E-2</v>
      </c>
      <c r="AO472">
        <f t="shared" si="900"/>
        <v>203.36</v>
      </c>
      <c r="AP472" s="136"/>
      <c r="AX472" s="164" t="s">
        <v>585</v>
      </c>
      <c r="AY472" s="165">
        <v>203.36</v>
      </c>
    </row>
    <row r="473" spans="1:57" s="143" customFormat="1" x14ac:dyDescent="0.3">
      <c r="A473" s="133" t="s">
        <v>586</v>
      </c>
      <c r="B473" s="133" t="s">
        <v>1041</v>
      </c>
      <c r="C473" s="142"/>
      <c r="D473" s="142"/>
      <c r="E473" s="1">
        <f>VLOOKUP(B473,Площадь!A:B,2,0)</f>
        <v>3.1</v>
      </c>
      <c r="F473" s="143">
        <f t="shared" si="881"/>
        <v>120</v>
      </c>
      <c r="G473" s="135">
        <v>31</v>
      </c>
      <c r="H473" s="135">
        <v>28</v>
      </c>
      <c r="I473" s="135">
        <v>31</v>
      </c>
      <c r="J473" s="135">
        <v>30</v>
      </c>
      <c r="L473" s="144"/>
      <c r="N473" s="16">
        <f t="shared" si="882"/>
        <v>3.1</v>
      </c>
      <c r="O473" s="16">
        <f t="shared" si="883"/>
        <v>3.1</v>
      </c>
      <c r="P473" s="16">
        <f t="shared" si="884"/>
        <v>3.1</v>
      </c>
      <c r="Q473" s="16">
        <f t="shared" si="885"/>
        <v>3.1</v>
      </c>
      <c r="R473" s="147"/>
      <c r="S473" s="159" t="e">
        <f>VLOOKUP(B473,Объем!A:D,4,0)</f>
        <v>#N/A</v>
      </c>
      <c r="T473" s="159" t="e">
        <f>VLOOKUP(B473,Объем!A:E,5,0)</f>
        <v>#N/A</v>
      </c>
      <c r="U473" s="11" t="e">
        <f t="shared" si="886"/>
        <v>#N/A</v>
      </c>
      <c r="V473" s="146"/>
      <c r="W473" s="146"/>
      <c r="X473" s="146"/>
      <c r="Y473" s="146"/>
      <c r="Z473" s="139">
        <f t="shared" si="887"/>
        <v>2.2693553059455248E-2</v>
      </c>
      <c r="AA473" s="139">
        <f t="shared" si="888"/>
        <v>1.9025297525329696E-2</v>
      </c>
      <c r="AB473" s="139">
        <f t="shared" si="889"/>
        <v>7.9075369423284338E-3</v>
      </c>
      <c r="AC473" s="139"/>
      <c r="AD473" s="12">
        <f t="shared" si="890"/>
        <v>2.2693553059455248E-2</v>
      </c>
      <c r="AE473" s="12">
        <f t="shared" si="891"/>
        <v>1.9025297525329696E-2</v>
      </c>
      <c r="AF473" s="12">
        <f t="shared" si="892"/>
        <v>7.9075369423284338E-3</v>
      </c>
      <c r="AG473" s="12">
        <f t="shared" si="893"/>
        <v>0</v>
      </c>
      <c r="AH473" s="30">
        <f t="shared" si="894"/>
        <v>61.699685929108121</v>
      </c>
      <c r="AI473" s="30">
        <f t="shared" si="895"/>
        <v>51.726359417816887</v>
      </c>
      <c r="AJ473" s="30">
        <f t="shared" si="896"/>
        <v>21.499169589541392</v>
      </c>
      <c r="AK473" s="30">
        <f t="shared" si="897"/>
        <v>0</v>
      </c>
      <c r="AL473" s="136"/>
      <c r="AM473" s="30">
        <f t="shared" si="898"/>
        <v>134.9252149364664</v>
      </c>
      <c r="AN473" s="12">
        <f t="shared" si="899"/>
        <v>4.9626387527113375E-2</v>
      </c>
      <c r="AO473">
        <f t="shared" si="900"/>
        <v>123.42</v>
      </c>
      <c r="AP473" s="136"/>
      <c r="AX473" s="164" t="s">
        <v>586</v>
      </c>
      <c r="AY473" s="165">
        <v>123.42</v>
      </c>
    </row>
    <row r="474" spans="1:57" s="143" customFormat="1" x14ac:dyDescent="0.3">
      <c r="A474" s="133" t="s">
        <v>587</v>
      </c>
      <c r="B474" s="133" t="s">
        <v>1042</v>
      </c>
      <c r="C474" s="142"/>
      <c r="D474" s="142"/>
      <c r="E474" s="1">
        <f>VLOOKUP(B474,Площадь!A:B,2,0)</f>
        <v>4.0999999999999996</v>
      </c>
      <c r="F474" s="143">
        <f t="shared" si="881"/>
        <v>120</v>
      </c>
      <c r="G474" s="135">
        <v>31</v>
      </c>
      <c r="H474" s="135">
        <v>28</v>
      </c>
      <c r="I474" s="135">
        <v>31</v>
      </c>
      <c r="J474" s="135">
        <v>30</v>
      </c>
      <c r="L474" s="144"/>
      <c r="N474" s="16">
        <f t="shared" si="882"/>
        <v>4.0999999999999996</v>
      </c>
      <c r="O474" s="16">
        <f t="shared" si="883"/>
        <v>4.0999999999999996</v>
      </c>
      <c r="P474" s="16">
        <f t="shared" si="884"/>
        <v>4.0999999999999996</v>
      </c>
      <c r="Q474" s="16">
        <f t="shared" si="885"/>
        <v>4.0999999999999996</v>
      </c>
      <c r="R474" s="147"/>
      <c r="S474" s="159" t="e">
        <f>VLOOKUP(B474,Объем!A:D,4,0)</f>
        <v>#N/A</v>
      </c>
      <c r="T474" s="159" t="e">
        <f>VLOOKUP(B474,Объем!A:E,5,0)</f>
        <v>#N/A</v>
      </c>
      <c r="U474" s="11" t="e">
        <f t="shared" si="886"/>
        <v>#N/A</v>
      </c>
      <c r="V474" s="146"/>
      <c r="W474" s="146"/>
      <c r="X474" s="146"/>
      <c r="Y474" s="146"/>
      <c r="Z474" s="139">
        <f t="shared" si="887"/>
        <v>3.001405404637629E-2</v>
      </c>
      <c r="AA474" s="139">
        <f t="shared" si="888"/>
        <v>2.5162490275436048E-2</v>
      </c>
      <c r="AB474" s="139">
        <f t="shared" si="889"/>
        <v>1.0458355310821477E-2</v>
      </c>
      <c r="AC474" s="139"/>
      <c r="AD474" s="12">
        <f t="shared" si="890"/>
        <v>3.001405404637629E-2</v>
      </c>
      <c r="AE474" s="12">
        <f t="shared" si="891"/>
        <v>2.5162490275436048E-2</v>
      </c>
      <c r="AF474" s="12">
        <f t="shared" si="892"/>
        <v>1.0458355310821477E-2</v>
      </c>
      <c r="AG474" s="12">
        <f t="shared" si="893"/>
        <v>0</v>
      </c>
      <c r="AH474" s="30">
        <f t="shared" si="894"/>
        <v>81.60281042236879</v>
      </c>
      <c r="AI474" s="30">
        <f t="shared" si="895"/>
        <v>68.412281810661042</v>
      </c>
      <c r="AJ474" s="30">
        <f t="shared" si="896"/>
        <v>28.43438558616765</v>
      </c>
      <c r="AK474" s="30">
        <f t="shared" si="897"/>
        <v>0</v>
      </c>
      <c r="AL474" s="136"/>
      <c r="AM474" s="30">
        <f t="shared" si="898"/>
        <v>178.44947781919748</v>
      </c>
      <c r="AN474" s="12">
        <f t="shared" si="899"/>
        <v>6.5634899632633817E-2</v>
      </c>
      <c r="AO474">
        <f t="shared" si="900"/>
        <v>163.12</v>
      </c>
      <c r="AP474" s="136"/>
      <c r="AX474" s="164" t="s">
        <v>587</v>
      </c>
      <c r="AY474" s="165">
        <v>163.12</v>
      </c>
    </row>
    <row r="475" spans="1:57" s="143" customFormat="1" x14ac:dyDescent="0.3">
      <c r="A475" s="133" t="s">
        <v>1185</v>
      </c>
      <c r="B475" s="133" t="s">
        <v>1043</v>
      </c>
      <c r="C475" s="142"/>
      <c r="D475" s="142"/>
      <c r="E475" s="1">
        <f>VLOOKUP(B475,Площадь!A:B,2,0)</f>
        <v>3.3</v>
      </c>
      <c r="F475" s="143">
        <f t="shared" si="881"/>
        <v>120</v>
      </c>
      <c r="G475" s="135">
        <v>31</v>
      </c>
      <c r="H475" s="135">
        <v>28</v>
      </c>
      <c r="I475" s="135">
        <v>31</v>
      </c>
      <c r="J475" s="135">
        <v>30</v>
      </c>
      <c r="L475" s="144"/>
      <c r="N475" s="16">
        <f t="shared" si="882"/>
        <v>3.3</v>
      </c>
      <c r="O475" s="16">
        <f t="shared" si="883"/>
        <v>3.3</v>
      </c>
      <c r="P475" s="16">
        <f t="shared" si="884"/>
        <v>3.3</v>
      </c>
      <c r="Q475" s="16">
        <f t="shared" si="885"/>
        <v>3.3</v>
      </c>
      <c r="R475" s="147"/>
      <c r="S475" s="159" t="e">
        <f>VLOOKUP(B475,Объем!A:D,4,0)</f>
        <v>#N/A</v>
      </c>
      <c r="T475" s="159" t="e">
        <f>VLOOKUP(B475,Объем!A:E,5,0)</f>
        <v>#N/A</v>
      </c>
      <c r="U475" s="11" t="e">
        <f t="shared" si="886"/>
        <v>#N/A</v>
      </c>
      <c r="V475" s="146"/>
      <c r="W475" s="146"/>
      <c r="X475" s="146"/>
      <c r="Y475" s="146"/>
      <c r="Z475" s="139">
        <f t="shared" si="887"/>
        <v>2.4157653256839454E-2</v>
      </c>
      <c r="AA475" s="139">
        <f t="shared" si="888"/>
        <v>2.0252736075350965E-2</v>
      </c>
      <c r="AB475" s="139">
        <f t="shared" si="889"/>
        <v>8.4177006160270421E-3</v>
      </c>
      <c r="AC475" s="139"/>
      <c r="AD475" s="12">
        <f t="shared" si="890"/>
        <v>2.4157653256839454E-2</v>
      </c>
      <c r="AE475" s="12">
        <f t="shared" si="891"/>
        <v>2.0252736075350965E-2</v>
      </c>
      <c r="AF475" s="12">
        <f t="shared" si="892"/>
        <v>8.4177006160270421E-3</v>
      </c>
      <c r="AG475" s="12">
        <f t="shared" si="893"/>
        <v>0</v>
      </c>
      <c r="AH475" s="30">
        <f t="shared" si="894"/>
        <v>65.680310827760252</v>
      </c>
      <c r="AI475" s="30">
        <f t="shared" si="895"/>
        <v>55.063543896385717</v>
      </c>
      <c r="AJ475" s="30">
        <f t="shared" si="896"/>
        <v>22.886212788866644</v>
      </c>
      <c r="AK475" s="30">
        <f t="shared" si="897"/>
        <v>0</v>
      </c>
      <c r="AL475" s="136"/>
      <c r="AM475" s="30">
        <f t="shared" si="898"/>
        <v>143.63006751301259</v>
      </c>
      <c r="AN475" s="12">
        <f t="shared" si="899"/>
        <v>5.2828089948217465E-2</v>
      </c>
      <c r="AO475">
        <f t="shared" si="900"/>
        <v>131.6</v>
      </c>
      <c r="AP475" s="136"/>
      <c r="AX475" s="164" t="s">
        <v>1185</v>
      </c>
      <c r="AY475" s="165">
        <v>131.6</v>
      </c>
    </row>
    <row r="476" spans="1:57" s="143" customFormat="1" x14ac:dyDescent="0.3">
      <c r="A476" s="133" t="s">
        <v>1251</v>
      </c>
      <c r="B476" s="133" t="s">
        <v>1044</v>
      </c>
      <c r="C476" s="142"/>
      <c r="D476" s="142"/>
      <c r="E476" s="1">
        <f>VLOOKUP(B476,Площадь!A:B,2,0)</f>
        <v>3.8</v>
      </c>
      <c r="F476" s="143">
        <f t="shared" si="881"/>
        <v>120</v>
      </c>
      <c r="G476" s="135">
        <v>31</v>
      </c>
      <c r="H476" s="135">
        <v>28</v>
      </c>
      <c r="I476" s="135">
        <v>31</v>
      </c>
      <c r="J476" s="135">
        <v>30</v>
      </c>
      <c r="L476" s="144"/>
      <c r="N476" s="16">
        <f t="shared" si="882"/>
        <v>3.8</v>
      </c>
      <c r="O476" s="16">
        <f t="shared" si="883"/>
        <v>3.8</v>
      </c>
      <c r="P476" s="16">
        <f t="shared" si="884"/>
        <v>3.8</v>
      </c>
      <c r="Q476" s="16">
        <f t="shared" si="885"/>
        <v>3.8</v>
      </c>
      <c r="R476" s="147"/>
      <c r="S476" s="159" t="e">
        <f>VLOOKUP(B476,Объем!A:D,4,0)</f>
        <v>#N/A</v>
      </c>
      <c r="T476" s="159" t="e">
        <f>VLOOKUP(B476,Объем!A:E,5,0)</f>
        <v>#N/A</v>
      </c>
      <c r="U476" s="11" t="e">
        <f t="shared" si="886"/>
        <v>#N/A</v>
      </c>
      <c r="V476" s="146"/>
      <c r="W476" s="146"/>
      <c r="X476" s="146"/>
      <c r="Y476" s="146"/>
      <c r="Z476" s="139">
        <f t="shared" si="887"/>
        <v>2.781790375029998E-2</v>
      </c>
      <c r="AA476" s="139">
        <f t="shared" si="888"/>
        <v>2.3321332450404141E-2</v>
      </c>
      <c r="AB476" s="139">
        <f t="shared" si="889"/>
        <v>9.6931098002735645E-3</v>
      </c>
      <c r="AC476" s="139"/>
      <c r="AD476" s="12">
        <f t="shared" si="890"/>
        <v>2.781790375029998E-2</v>
      </c>
      <c r="AE476" s="12">
        <f t="shared" si="891"/>
        <v>2.3321332450404141E-2</v>
      </c>
      <c r="AF476" s="12">
        <f t="shared" si="892"/>
        <v>9.6931098002735645E-3</v>
      </c>
      <c r="AG476" s="12">
        <f t="shared" si="893"/>
        <v>0</v>
      </c>
      <c r="AH476" s="30">
        <f t="shared" si="894"/>
        <v>75.631873074390597</v>
      </c>
      <c r="AI476" s="30">
        <f t="shared" si="895"/>
        <v>63.406505092807791</v>
      </c>
      <c r="AJ476" s="30">
        <f t="shared" si="896"/>
        <v>26.353820787179774</v>
      </c>
      <c r="AK476" s="30">
        <f t="shared" si="897"/>
        <v>0</v>
      </c>
      <c r="AL476" s="136"/>
      <c r="AM476" s="30">
        <f t="shared" si="898"/>
        <v>165.39219895437819</v>
      </c>
      <c r="AN476" s="12">
        <f t="shared" si="899"/>
        <v>6.0832346000977686E-2</v>
      </c>
      <c r="AO476">
        <f t="shared" si="900"/>
        <v>151.16</v>
      </c>
      <c r="AP476" s="136"/>
      <c r="AX476" s="164" t="s">
        <v>1251</v>
      </c>
      <c r="AY476" s="165">
        <v>151.16</v>
      </c>
    </row>
    <row r="477" spans="1:57" s="143" customFormat="1" x14ac:dyDescent="0.3">
      <c r="A477" s="133" t="s">
        <v>588</v>
      </c>
      <c r="B477" s="133" t="s">
        <v>1045</v>
      </c>
      <c r="C477" s="142"/>
      <c r="D477" s="142"/>
      <c r="E477" s="1">
        <f>VLOOKUP(B477,Площадь!A:B,2,0)</f>
        <v>4.0999999999999996</v>
      </c>
      <c r="F477" s="143">
        <f t="shared" si="881"/>
        <v>120</v>
      </c>
      <c r="G477" s="135">
        <v>31</v>
      </c>
      <c r="H477" s="135">
        <v>28</v>
      </c>
      <c r="I477" s="135">
        <v>31</v>
      </c>
      <c r="J477" s="135">
        <v>30</v>
      </c>
      <c r="L477" s="144"/>
      <c r="N477" s="16">
        <f t="shared" si="882"/>
        <v>4.0999999999999996</v>
      </c>
      <c r="O477" s="16">
        <f t="shared" si="883"/>
        <v>4.0999999999999996</v>
      </c>
      <c r="P477" s="16">
        <f t="shared" si="884"/>
        <v>4.0999999999999996</v>
      </c>
      <c r="Q477" s="16">
        <f t="shared" si="885"/>
        <v>4.0999999999999996</v>
      </c>
      <c r="R477" s="147"/>
      <c r="S477" s="159" t="e">
        <f>VLOOKUP(B477,Объем!A:D,4,0)</f>
        <v>#N/A</v>
      </c>
      <c r="T477" s="159" t="e">
        <f>VLOOKUP(B477,Объем!A:E,5,0)</f>
        <v>#N/A</v>
      </c>
      <c r="U477" s="11" t="e">
        <f t="shared" si="886"/>
        <v>#N/A</v>
      </c>
      <c r="V477" s="146"/>
      <c r="W477" s="146"/>
      <c r="X477" s="146"/>
      <c r="Y477" s="146"/>
      <c r="Z477" s="139">
        <f t="shared" si="887"/>
        <v>3.001405404637629E-2</v>
      </c>
      <c r="AA477" s="139">
        <f t="shared" si="888"/>
        <v>2.5162490275436048E-2</v>
      </c>
      <c r="AB477" s="139">
        <f t="shared" si="889"/>
        <v>1.0458355310821477E-2</v>
      </c>
      <c r="AC477" s="139"/>
      <c r="AD477" s="12">
        <f t="shared" si="890"/>
        <v>3.001405404637629E-2</v>
      </c>
      <c r="AE477" s="12">
        <f t="shared" si="891"/>
        <v>2.5162490275436048E-2</v>
      </c>
      <c r="AF477" s="12">
        <f t="shared" si="892"/>
        <v>1.0458355310821477E-2</v>
      </c>
      <c r="AG477" s="12">
        <f t="shared" si="893"/>
        <v>0</v>
      </c>
      <c r="AH477" s="30">
        <f t="shared" si="894"/>
        <v>81.60281042236879</v>
      </c>
      <c r="AI477" s="30">
        <f t="shared" si="895"/>
        <v>68.412281810661042</v>
      </c>
      <c r="AJ477" s="30">
        <f t="shared" si="896"/>
        <v>28.43438558616765</v>
      </c>
      <c r="AK477" s="30">
        <f t="shared" si="897"/>
        <v>0</v>
      </c>
      <c r="AL477" s="136"/>
      <c r="AM477" s="30">
        <f t="shared" si="898"/>
        <v>178.44947781919748</v>
      </c>
      <c r="AN477" s="12">
        <f t="shared" si="899"/>
        <v>6.5634899632633817E-2</v>
      </c>
      <c r="AO477">
        <f t="shared" si="900"/>
        <v>163.12</v>
      </c>
      <c r="AP477" s="136"/>
      <c r="AX477" s="164" t="s">
        <v>588</v>
      </c>
      <c r="AY477" s="165">
        <v>163.12</v>
      </c>
    </row>
    <row r="478" spans="1:57" s="143" customFormat="1" x14ac:dyDescent="0.3">
      <c r="A478" s="133" t="s">
        <v>1276</v>
      </c>
      <c r="B478" s="133" t="s">
        <v>1046</v>
      </c>
      <c r="C478" s="142"/>
      <c r="D478" s="142"/>
      <c r="E478" s="1">
        <f>VLOOKUP(B478,Площадь!A:B,2,0)</f>
        <v>3.1</v>
      </c>
      <c r="F478" s="143">
        <f t="shared" si="881"/>
        <v>120</v>
      </c>
      <c r="G478" s="135">
        <v>31</v>
      </c>
      <c r="H478" s="135">
        <v>28</v>
      </c>
      <c r="I478" s="135">
        <v>31</v>
      </c>
      <c r="J478" s="135">
        <v>30</v>
      </c>
      <c r="L478" s="144"/>
      <c r="N478" s="16">
        <f t="shared" si="882"/>
        <v>3.1</v>
      </c>
      <c r="O478" s="16">
        <f t="shared" si="883"/>
        <v>3.1</v>
      </c>
      <c r="P478" s="16">
        <f t="shared" si="884"/>
        <v>3.1</v>
      </c>
      <c r="Q478" s="16">
        <f t="shared" si="885"/>
        <v>3.1</v>
      </c>
      <c r="R478" s="147"/>
      <c r="S478" s="159" t="e">
        <f>VLOOKUP(B478,Объем!A:D,4,0)</f>
        <v>#N/A</v>
      </c>
      <c r="T478" s="159" t="e">
        <f>VLOOKUP(B478,Объем!A:E,5,0)</f>
        <v>#N/A</v>
      </c>
      <c r="U478" s="11" t="e">
        <f t="shared" si="886"/>
        <v>#N/A</v>
      </c>
      <c r="V478" s="146"/>
      <c r="W478" s="146"/>
      <c r="X478" s="146"/>
      <c r="Y478" s="146"/>
      <c r="Z478" s="139">
        <f t="shared" si="887"/>
        <v>2.2693553059455248E-2</v>
      </c>
      <c r="AA478" s="139">
        <f t="shared" si="888"/>
        <v>1.9025297525329696E-2</v>
      </c>
      <c r="AB478" s="139">
        <f t="shared" si="889"/>
        <v>7.9075369423284338E-3</v>
      </c>
      <c r="AC478" s="139"/>
      <c r="AD478" s="12">
        <f t="shared" si="890"/>
        <v>2.2693553059455248E-2</v>
      </c>
      <c r="AE478" s="12">
        <f t="shared" si="891"/>
        <v>1.9025297525329696E-2</v>
      </c>
      <c r="AF478" s="12">
        <f t="shared" si="892"/>
        <v>7.9075369423284338E-3</v>
      </c>
      <c r="AG478" s="12">
        <f t="shared" si="893"/>
        <v>0</v>
      </c>
      <c r="AH478" s="30">
        <f t="shared" si="894"/>
        <v>61.699685929108121</v>
      </c>
      <c r="AI478" s="30">
        <f t="shared" si="895"/>
        <v>51.726359417816887</v>
      </c>
      <c r="AJ478" s="30">
        <f t="shared" si="896"/>
        <v>21.499169589541392</v>
      </c>
      <c r="AK478" s="30">
        <f t="shared" si="897"/>
        <v>0</v>
      </c>
      <c r="AL478" s="136"/>
      <c r="AM478" s="30">
        <f t="shared" si="898"/>
        <v>134.9252149364664</v>
      </c>
      <c r="AN478" s="12">
        <f t="shared" si="899"/>
        <v>4.9626387527113375E-2</v>
      </c>
      <c r="AO478">
        <f t="shared" si="900"/>
        <v>123.96</v>
      </c>
      <c r="AP478" s="136"/>
      <c r="AX478" s="164" t="s">
        <v>1276</v>
      </c>
      <c r="AY478" s="165">
        <v>123.96</v>
      </c>
    </row>
    <row r="479" spans="1:57" s="143" customFormat="1" x14ac:dyDescent="0.3">
      <c r="A479" s="133" t="s">
        <v>1277</v>
      </c>
      <c r="B479" s="133" t="s">
        <v>1047</v>
      </c>
      <c r="C479" s="142"/>
      <c r="D479" s="142"/>
      <c r="E479" s="1">
        <f>VLOOKUP(B479,Площадь!A:B,2,0)</f>
        <v>2.6</v>
      </c>
      <c r="F479" s="143">
        <f t="shared" si="881"/>
        <v>120</v>
      </c>
      <c r="G479" s="135">
        <v>31</v>
      </c>
      <c r="H479" s="135">
        <v>28</v>
      </c>
      <c r="I479" s="135">
        <v>31</v>
      </c>
      <c r="J479" s="135">
        <v>30</v>
      </c>
      <c r="L479" s="144"/>
      <c r="N479" s="16">
        <f t="shared" si="882"/>
        <v>2.6</v>
      </c>
      <c r="O479" s="16">
        <f t="shared" si="883"/>
        <v>2.6</v>
      </c>
      <c r="P479" s="16">
        <f t="shared" si="884"/>
        <v>2.6</v>
      </c>
      <c r="Q479" s="16">
        <f t="shared" si="885"/>
        <v>2.6</v>
      </c>
      <c r="R479" s="147"/>
      <c r="S479" s="159" t="e">
        <f>VLOOKUP(B479,Объем!A:D,4,0)</f>
        <v>#N/A</v>
      </c>
      <c r="T479" s="159" t="e">
        <f>VLOOKUP(B479,Объем!A:E,5,0)</f>
        <v>#N/A</v>
      </c>
      <c r="U479" s="11" t="e">
        <f t="shared" si="886"/>
        <v>#N/A</v>
      </c>
      <c r="V479" s="146"/>
      <c r="W479" s="146"/>
      <c r="X479" s="146"/>
      <c r="Y479" s="146"/>
      <c r="Z479" s="139">
        <f t="shared" si="887"/>
        <v>1.9033302565994722E-2</v>
      </c>
      <c r="AA479" s="139">
        <f t="shared" si="888"/>
        <v>1.5956701150276521E-2</v>
      </c>
      <c r="AB479" s="139">
        <f t="shared" si="889"/>
        <v>6.6321277580819122E-3</v>
      </c>
      <c r="AC479" s="139"/>
      <c r="AD479" s="12">
        <f t="shared" si="890"/>
        <v>1.9033302565994722E-2</v>
      </c>
      <c r="AE479" s="12">
        <f t="shared" si="891"/>
        <v>1.5956701150276521E-2</v>
      </c>
      <c r="AF479" s="12">
        <f t="shared" si="892"/>
        <v>6.6321277580819122E-3</v>
      </c>
      <c r="AG479" s="12">
        <f t="shared" si="893"/>
        <v>0</v>
      </c>
      <c r="AH479" s="30">
        <f t="shared" si="894"/>
        <v>51.748123682477775</v>
      </c>
      <c r="AI479" s="30">
        <f t="shared" si="895"/>
        <v>43.383398221394813</v>
      </c>
      <c r="AJ479" s="30">
        <f t="shared" si="896"/>
        <v>18.031561591228265</v>
      </c>
      <c r="AK479" s="30">
        <f t="shared" si="897"/>
        <v>0</v>
      </c>
      <c r="AL479" s="136"/>
      <c r="AM479" s="30">
        <f t="shared" si="898"/>
        <v>113.16308349510086</v>
      </c>
      <c r="AN479" s="12">
        <f t="shared" si="899"/>
        <v>4.1622131474353154E-2</v>
      </c>
      <c r="AO479">
        <f t="shared" si="900"/>
        <v>103.32</v>
      </c>
      <c r="AP479" s="136"/>
      <c r="AX479" s="164" t="s">
        <v>1277</v>
      </c>
      <c r="AY479" s="165">
        <v>103.32</v>
      </c>
    </row>
    <row r="480" spans="1:57" s="143" customFormat="1" x14ac:dyDescent="0.3">
      <c r="A480" s="133" t="s">
        <v>2001</v>
      </c>
      <c r="B480" s="133" t="s">
        <v>1048</v>
      </c>
      <c r="C480" s="142"/>
      <c r="D480" s="142"/>
      <c r="E480" s="1">
        <f>VLOOKUP(B480,Площадь!A:B,2,0)</f>
        <v>4.2</v>
      </c>
      <c r="F480" s="143">
        <f t="shared" si="881"/>
        <v>33</v>
      </c>
      <c r="G480" s="135">
        <v>31</v>
      </c>
      <c r="H480" s="135">
        <v>2</v>
      </c>
      <c r="I480" s="135"/>
      <c r="J480" s="135"/>
      <c r="L480" s="144"/>
      <c r="N480" s="16">
        <f t="shared" si="882"/>
        <v>4.2</v>
      </c>
      <c r="O480" s="16">
        <f t="shared" si="883"/>
        <v>0.3</v>
      </c>
      <c r="P480" s="16">
        <f t="shared" si="884"/>
        <v>0</v>
      </c>
      <c r="Q480" s="16">
        <f t="shared" si="885"/>
        <v>0</v>
      </c>
      <c r="R480" s="147"/>
      <c r="S480" s="159" t="e">
        <f>VLOOKUP(B480,Объем!A:D,4,0)</f>
        <v>#N/A</v>
      </c>
      <c r="T480" s="159" t="e">
        <f>VLOOKUP(B480,Объем!A:E,5,0)</f>
        <v>#N/A</v>
      </c>
      <c r="U480" s="11" t="e">
        <f t="shared" si="886"/>
        <v>#N/A</v>
      </c>
      <c r="V480" s="146"/>
      <c r="W480" s="146"/>
      <c r="X480" s="146"/>
      <c r="Y480" s="146"/>
      <c r="Z480" s="139">
        <f t="shared" si="887"/>
        <v>3.0746104145068398E-2</v>
      </c>
      <c r="AA480" s="139">
        <f t="shared" si="888"/>
        <v>1.841157825031906E-3</v>
      </c>
      <c r="AB480" s="139">
        <f t="shared" si="889"/>
        <v>0</v>
      </c>
      <c r="AC480" s="139"/>
      <c r="AD480" s="12">
        <f t="shared" si="890"/>
        <v>3.0746104145068398E-2</v>
      </c>
      <c r="AE480" s="12">
        <f t="shared" si="891"/>
        <v>1.841157825031906E-3</v>
      </c>
      <c r="AF480" s="12">
        <f t="shared" si="892"/>
        <v>0</v>
      </c>
      <c r="AG480" s="12">
        <f t="shared" si="893"/>
        <v>0</v>
      </c>
      <c r="AH480" s="30">
        <f t="shared" si="894"/>
        <v>83.593122871694874</v>
      </c>
      <c r="AI480" s="30">
        <f t="shared" si="895"/>
        <v>5.0057767178532471</v>
      </c>
      <c r="AJ480" s="30">
        <f t="shared" si="896"/>
        <v>0</v>
      </c>
      <c r="AK480" s="30">
        <f t="shared" si="897"/>
        <v>0</v>
      </c>
      <c r="AL480" s="136"/>
      <c r="AM480" s="30">
        <f t="shared" si="898"/>
        <v>88.598899589548125</v>
      </c>
      <c r="AN480" s="12">
        <f t="shared" si="899"/>
        <v>3.2587261970100305E-2</v>
      </c>
      <c r="AO480">
        <f t="shared" si="900"/>
        <v>122.35</v>
      </c>
      <c r="AP480"/>
      <c r="AQ480" s="151"/>
      <c r="AR480" s="151"/>
      <c r="AS480" s="151"/>
      <c r="AT480" s="151"/>
      <c r="AU480" s="151"/>
      <c r="AV480" s="151"/>
      <c r="AW480" s="151"/>
      <c r="AX480" s="164" t="s">
        <v>1278</v>
      </c>
      <c r="AY480" s="165">
        <v>44.86</v>
      </c>
      <c r="AZ480" s="151"/>
      <c r="BA480" s="151"/>
      <c r="BB480" s="151"/>
      <c r="BC480" s="151"/>
      <c r="BD480" s="151"/>
      <c r="BE480" s="151"/>
    </row>
    <row r="481" spans="1:57" s="143" customFormat="1" x14ac:dyDescent="0.3">
      <c r="A481" s="133" t="s">
        <v>1278</v>
      </c>
      <c r="B481" s="133" t="s">
        <v>1048</v>
      </c>
      <c r="C481" s="142">
        <v>44960</v>
      </c>
      <c r="D481" s="142"/>
      <c r="E481" s="1">
        <f>VLOOKUP(B481,Площадь!A:B,2,0)</f>
        <v>4.2</v>
      </c>
      <c r="F481" s="143">
        <f t="shared" si="881"/>
        <v>87</v>
      </c>
      <c r="G481" s="135"/>
      <c r="H481" s="135">
        <v>26</v>
      </c>
      <c r="I481" s="135">
        <v>31</v>
      </c>
      <c r="J481" s="135">
        <v>30</v>
      </c>
      <c r="L481" s="144"/>
      <c r="N481" s="16">
        <f t="shared" si="882"/>
        <v>0</v>
      </c>
      <c r="O481" s="16">
        <f t="shared" si="883"/>
        <v>3.9</v>
      </c>
      <c r="P481" s="16">
        <f t="shared" si="884"/>
        <v>4.2</v>
      </c>
      <c r="Q481" s="16">
        <f t="shared" si="885"/>
        <v>4.2</v>
      </c>
      <c r="R481" s="147"/>
      <c r="S481" s="159" t="e">
        <f>VLOOKUP(B481,Объем!A:D,4,0)</f>
        <v>#N/A</v>
      </c>
      <c r="T481" s="159" t="e">
        <f>VLOOKUP(B481,Объем!A:E,5,0)</f>
        <v>#N/A</v>
      </c>
      <c r="U481" s="11" t="e">
        <f t="shared" si="886"/>
        <v>#N/A</v>
      </c>
      <c r="V481" s="146"/>
      <c r="W481" s="146"/>
      <c r="X481" s="146"/>
      <c r="Y481" s="146"/>
      <c r="Z481" s="139">
        <f t="shared" si="887"/>
        <v>0</v>
      </c>
      <c r="AA481" s="139">
        <f t="shared" si="888"/>
        <v>2.3935051725414779E-2</v>
      </c>
      <c r="AB481" s="139">
        <f t="shared" si="889"/>
        <v>1.0713437147670781E-2</v>
      </c>
      <c r="AC481" s="139"/>
      <c r="AD481" s="12">
        <f t="shared" si="890"/>
        <v>0</v>
      </c>
      <c r="AE481" s="12">
        <f t="shared" si="891"/>
        <v>2.3935051725414779E-2</v>
      </c>
      <c r="AF481" s="12">
        <f t="shared" si="892"/>
        <v>1.0713437147670781E-2</v>
      </c>
      <c r="AG481" s="12">
        <f t="shared" si="893"/>
        <v>0</v>
      </c>
      <c r="AH481" s="30">
        <f t="shared" si="894"/>
        <v>0</v>
      </c>
      <c r="AI481" s="30">
        <f t="shared" si="895"/>
        <v>65.075097332092213</v>
      </c>
      <c r="AJ481" s="30">
        <f t="shared" si="896"/>
        <v>29.127907185830274</v>
      </c>
      <c r="AK481" s="30">
        <f t="shared" si="897"/>
        <v>0</v>
      </c>
      <c r="AL481" s="136"/>
      <c r="AM481" s="30">
        <f t="shared" si="898"/>
        <v>94.203004517922494</v>
      </c>
      <c r="AN481" s="12">
        <f t="shared" si="899"/>
        <v>3.464848887308556E-2</v>
      </c>
      <c r="AO481">
        <f t="shared" si="900"/>
        <v>44.86</v>
      </c>
      <c r="AP481"/>
      <c r="AQ481" s="151"/>
      <c r="AR481" s="151"/>
      <c r="AS481" s="151"/>
      <c r="AT481" s="151"/>
      <c r="AU481" s="151"/>
      <c r="AV481" s="151"/>
      <c r="AW481" s="151"/>
      <c r="AX481" s="164" t="s">
        <v>2001</v>
      </c>
      <c r="AY481" s="165">
        <v>122.35</v>
      </c>
      <c r="AZ481" s="151"/>
      <c r="BA481" s="151"/>
      <c r="BB481" s="151"/>
      <c r="BC481" s="151"/>
      <c r="BD481" s="151"/>
      <c r="BE481" s="151"/>
    </row>
    <row r="482" spans="1:57" s="143" customFormat="1" x14ac:dyDescent="0.3">
      <c r="A482" s="133" t="s">
        <v>2002</v>
      </c>
      <c r="B482" s="133" t="s">
        <v>1049</v>
      </c>
      <c r="C482" s="142">
        <v>44995</v>
      </c>
      <c r="D482" s="142"/>
      <c r="E482" s="1">
        <f>VLOOKUP(B482,Площадь!A:B,2,0)</f>
        <v>3.6</v>
      </c>
      <c r="F482" s="143">
        <f t="shared" si="881"/>
        <v>52</v>
      </c>
      <c r="G482" s="135"/>
      <c r="H482" s="135"/>
      <c r="I482" s="135">
        <v>22</v>
      </c>
      <c r="J482" s="135">
        <v>30</v>
      </c>
      <c r="L482" s="144"/>
      <c r="N482" s="16">
        <f t="shared" si="882"/>
        <v>0</v>
      </c>
      <c r="O482" s="16">
        <f t="shared" si="883"/>
        <v>0</v>
      </c>
      <c r="P482" s="16">
        <f t="shared" si="884"/>
        <v>2.5499999999999998</v>
      </c>
      <c r="Q482" s="16">
        <f t="shared" si="885"/>
        <v>3.6</v>
      </c>
      <c r="R482" s="147"/>
      <c r="S482" s="159" t="e">
        <f>VLOOKUP(B482,Объем!A:D,4,0)</f>
        <v>#N/A</v>
      </c>
      <c r="T482" s="159" t="e">
        <f>VLOOKUP(B482,Объем!A:E,5,0)</f>
        <v>#N/A</v>
      </c>
      <c r="U482" s="11" t="e">
        <f t="shared" si="886"/>
        <v>#N/A</v>
      </c>
      <c r="V482" s="146"/>
      <c r="W482" s="146"/>
      <c r="X482" s="146"/>
      <c r="Y482" s="146"/>
      <c r="Z482" s="139">
        <f t="shared" si="887"/>
        <v>0</v>
      </c>
      <c r="AA482" s="139">
        <f t="shared" si="888"/>
        <v>0</v>
      </c>
      <c r="AB482" s="139">
        <f t="shared" si="889"/>
        <v>6.5045868396572601E-3</v>
      </c>
      <c r="AC482" s="139"/>
      <c r="AD482" s="12">
        <f t="shared" si="890"/>
        <v>0</v>
      </c>
      <c r="AE482" s="12">
        <f t="shared" si="891"/>
        <v>0</v>
      </c>
      <c r="AF482" s="12">
        <f t="shared" si="892"/>
        <v>6.5045868396572601E-3</v>
      </c>
      <c r="AG482" s="12">
        <f t="shared" si="893"/>
        <v>0</v>
      </c>
      <c r="AH482" s="30">
        <f t="shared" si="894"/>
        <v>0</v>
      </c>
      <c r="AI482" s="30">
        <f t="shared" si="895"/>
        <v>0</v>
      </c>
      <c r="AJ482" s="30">
        <f t="shared" si="896"/>
        <v>17.684800791396952</v>
      </c>
      <c r="AK482" s="30">
        <f t="shared" si="897"/>
        <v>0</v>
      </c>
      <c r="AL482" s="136"/>
      <c r="AM482" s="30">
        <f t="shared" si="898"/>
        <v>17.684800791396952</v>
      </c>
      <c r="AN482" s="12">
        <f t="shared" si="899"/>
        <v>6.5045868396572601E-3</v>
      </c>
      <c r="AO482">
        <f t="shared" si="900"/>
        <v>35.619999999999997</v>
      </c>
      <c r="AP482"/>
      <c r="AQ482" s="151"/>
      <c r="AR482" s="151"/>
      <c r="AS482" s="151"/>
      <c r="AT482" s="151"/>
      <c r="AU482" s="151"/>
      <c r="AV482" s="151"/>
      <c r="AW482" s="151"/>
      <c r="AX482" s="164" t="s">
        <v>2002</v>
      </c>
      <c r="AY482" s="165">
        <v>35.619999999999997</v>
      </c>
      <c r="AZ482" s="151"/>
      <c r="BA482" s="151"/>
      <c r="BB482" s="151"/>
      <c r="BC482" s="151"/>
      <c r="BD482" s="151"/>
      <c r="BE482" s="151"/>
    </row>
    <row r="483" spans="1:57" s="143" customFormat="1" x14ac:dyDescent="0.3">
      <c r="A483" s="133" t="s">
        <v>1279</v>
      </c>
      <c r="B483" s="133" t="s">
        <v>1049</v>
      </c>
      <c r="C483" s="142"/>
      <c r="D483" s="142"/>
      <c r="E483" s="1">
        <f>VLOOKUP(B483,Площадь!A:B,2,0)</f>
        <v>3.6</v>
      </c>
      <c r="F483" s="143">
        <f t="shared" si="881"/>
        <v>68</v>
      </c>
      <c r="G483" s="135">
        <v>31</v>
      </c>
      <c r="H483" s="135">
        <v>28</v>
      </c>
      <c r="I483" s="135">
        <v>9</v>
      </c>
      <c r="J483" s="135"/>
      <c r="L483" s="144"/>
      <c r="N483" s="16">
        <f t="shared" si="882"/>
        <v>3.6</v>
      </c>
      <c r="O483" s="16">
        <f t="shared" si="883"/>
        <v>3.6</v>
      </c>
      <c r="P483" s="16">
        <f t="shared" si="884"/>
        <v>1.05</v>
      </c>
      <c r="Q483" s="16">
        <f t="shared" si="885"/>
        <v>0</v>
      </c>
      <c r="R483" s="147"/>
      <c r="S483" s="159" t="e">
        <f>VLOOKUP(B483,Объем!A:D,4,0)</f>
        <v>#N/A</v>
      </c>
      <c r="T483" s="159" t="e">
        <f>VLOOKUP(B483,Объем!A:E,5,0)</f>
        <v>#N/A</v>
      </c>
      <c r="U483" s="11" t="e">
        <f t="shared" si="886"/>
        <v>#N/A</v>
      </c>
      <c r="V483" s="146"/>
      <c r="W483" s="146"/>
      <c r="X483" s="146"/>
      <c r="Y483" s="146"/>
      <c r="Z483" s="139">
        <f t="shared" si="887"/>
        <v>2.6353803552915771E-2</v>
      </c>
      <c r="AA483" s="139">
        <f t="shared" si="888"/>
        <v>2.2093893900382872E-2</v>
      </c>
      <c r="AB483" s="139">
        <f t="shared" si="889"/>
        <v>2.6783592869176953E-3</v>
      </c>
      <c r="AC483" s="139"/>
      <c r="AD483" s="12">
        <f t="shared" si="890"/>
        <v>2.6353803552915771E-2</v>
      </c>
      <c r="AE483" s="12">
        <f t="shared" si="891"/>
        <v>2.2093893900382872E-2</v>
      </c>
      <c r="AF483" s="12">
        <f t="shared" si="892"/>
        <v>2.6783592869176953E-3</v>
      </c>
      <c r="AG483" s="12">
        <f t="shared" si="893"/>
        <v>0</v>
      </c>
      <c r="AH483" s="30">
        <f t="shared" si="894"/>
        <v>71.651248175738459</v>
      </c>
      <c r="AI483" s="30">
        <f t="shared" si="895"/>
        <v>60.069320614238961</v>
      </c>
      <c r="AJ483" s="30">
        <f t="shared" si="896"/>
        <v>7.2819767964575686</v>
      </c>
      <c r="AK483" s="30">
        <f t="shared" si="897"/>
        <v>0</v>
      </c>
      <c r="AL483" s="136"/>
      <c r="AM483" s="30">
        <f t="shared" si="898"/>
        <v>139.00254558643499</v>
      </c>
      <c r="AN483" s="12">
        <f t="shared" si="899"/>
        <v>5.1126056740216343E-2</v>
      </c>
      <c r="AO483">
        <f t="shared" si="900"/>
        <v>107.67</v>
      </c>
      <c r="AP483"/>
      <c r="AQ483" s="151"/>
      <c r="AR483" s="151"/>
      <c r="AS483" s="151"/>
      <c r="AT483" s="151"/>
      <c r="AU483" s="151"/>
      <c r="AV483" s="151"/>
      <c r="AW483" s="151"/>
      <c r="AX483" s="164" t="s">
        <v>1279</v>
      </c>
      <c r="AY483" s="165">
        <v>107.67</v>
      </c>
      <c r="AZ483" s="151"/>
      <c r="BA483" s="151"/>
      <c r="BB483" s="151"/>
      <c r="BC483" s="151"/>
      <c r="BD483" s="151"/>
      <c r="BE483" s="151"/>
    </row>
    <row r="484" spans="1:57" s="143" customFormat="1" x14ac:dyDescent="0.3">
      <c r="A484" s="133" t="s">
        <v>589</v>
      </c>
      <c r="B484" s="133" t="s">
        <v>1050</v>
      </c>
      <c r="C484" s="142"/>
      <c r="D484" s="142"/>
      <c r="E484" s="1">
        <f>VLOOKUP(B484,Площадь!A:B,2,0)</f>
        <v>3</v>
      </c>
      <c r="F484" s="143">
        <f t="shared" si="881"/>
        <v>120</v>
      </c>
      <c r="G484" s="135">
        <v>31</v>
      </c>
      <c r="H484" s="135">
        <v>28</v>
      </c>
      <c r="I484" s="135">
        <v>31</v>
      </c>
      <c r="J484" s="135">
        <v>30</v>
      </c>
      <c r="L484" s="144"/>
      <c r="N484" s="16">
        <f t="shared" si="882"/>
        <v>3</v>
      </c>
      <c r="O484" s="16">
        <f t="shared" si="883"/>
        <v>3</v>
      </c>
      <c r="P484" s="16">
        <f t="shared" si="884"/>
        <v>3</v>
      </c>
      <c r="Q484" s="16">
        <f t="shared" si="885"/>
        <v>3</v>
      </c>
      <c r="R484" s="147"/>
      <c r="S484" s="159" t="e">
        <f>VLOOKUP(B484,Объем!A:D,4,0)</f>
        <v>#N/A</v>
      </c>
      <c r="T484" s="159" t="e">
        <f>VLOOKUP(B484,Объем!A:E,5,0)</f>
        <v>#N/A</v>
      </c>
      <c r="U484" s="11" t="e">
        <f t="shared" si="886"/>
        <v>#N/A</v>
      </c>
      <c r="V484" s="146"/>
      <c r="W484" s="146"/>
      <c r="X484" s="146"/>
      <c r="Y484" s="146"/>
      <c r="Z484" s="139">
        <f t="shared" si="887"/>
        <v>2.1961502960763143E-2</v>
      </c>
      <c r="AA484" s="139">
        <f t="shared" si="888"/>
        <v>1.8411578250319062E-2</v>
      </c>
      <c r="AB484" s="139">
        <f t="shared" si="889"/>
        <v>7.6524551054791296E-3</v>
      </c>
      <c r="AC484" s="139"/>
      <c r="AD484" s="12">
        <f t="shared" si="890"/>
        <v>2.1961502960763143E-2</v>
      </c>
      <c r="AE484" s="12">
        <f t="shared" si="891"/>
        <v>1.8411578250319062E-2</v>
      </c>
      <c r="AF484" s="12">
        <f t="shared" si="892"/>
        <v>7.6524551054791296E-3</v>
      </c>
      <c r="AG484" s="12">
        <f t="shared" si="893"/>
        <v>0</v>
      </c>
      <c r="AH484" s="30">
        <f t="shared" si="894"/>
        <v>59.709373479782052</v>
      </c>
      <c r="AI484" s="30">
        <f t="shared" si="895"/>
        <v>50.057767178532472</v>
      </c>
      <c r="AJ484" s="30">
        <f t="shared" si="896"/>
        <v>20.805647989878768</v>
      </c>
      <c r="AK484" s="30">
        <f t="shared" si="897"/>
        <v>0</v>
      </c>
      <c r="AL484" s="136"/>
      <c r="AM484" s="30">
        <f t="shared" si="898"/>
        <v>130.5727886481933</v>
      </c>
      <c r="AN484" s="12">
        <f t="shared" si="899"/>
        <v>4.8025536316561333E-2</v>
      </c>
      <c r="AO484">
        <f t="shared" si="900"/>
        <v>119.64</v>
      </c>
      <c r="AP484" s="136"/>
      <c r="AX484" s="164" t="s">
        <v>589</v>
      </c>
      <c r="AY484" s="165">
        <v>119.64</v>
      </c>
    </row>
    <row r="485" spans="1:57" s="143" customFormat="1" x14ac:dyDescent="0.3">
      <c r="A485" s="133" t="s">
        <v>590</v>
      </c>
      <c r="B485" s="133" t="s">
        <v>143</v>
      </c>
      <c r="C485" s="142"/>
      <c r="D485" s="142"/>
      <c r="E485" s="1">
        <f>VLOOKUP(B485,Площадь!A:B,2,0)</f>
        <v>4.3</v>
      </c>
      <c r="F485" s="143">
        <f t="shared" si="881"/>
        <v>120</v>
      </c>
      <c r="G485" s="135">
        <v>31</v>
      </c>
      <c r="H485" s="135">
        <v>28</v>
      </c>
      <c r="I485" s="135">
        <v>31</v>
      </c>
      <c r="J485" s="135">
        <v>30</v>
      </c>
      <c r="L485" s="144"/>
      <c r="N485" s="16">
        <f t="shared" si="882"/>
        <v>4.3</v>
      </c>
      <c r="O485" s="16">
        <f t="shared" si="883"/>
        <v>4.3</v>
      </c>
      <c r="P485" s="16">
        <f t="shared" si="884"/>
        <v>4.3</v>
      </c>
      <c r="Q485" s="16">
        <f t="shared" si="885"/>
        <v>4.3</v>
      </c>
      <c r="R485" s="147"/>
      <c r="S485" s="159" t="e">
        <f>VLOOKUP(B485,Объем!A:D,4,0)</f>
        <v>#N/A</v>
      </c>
      <c r="T485" s="159" t="e">
        <f>VLOOKUP(B485,Объем!A:E,5,0)</f>
        <v>#N/A</v>
      </c>
      <c r="U485" s="11" t="e">
        <f t="shared" si="886"/>
        <v>#N/A</v>
      </c>
      <c r="V485" s="146"/>
      <c r="W485" s="146"/>
      <c r="X485" s="146"/>
      <c r="Y485" s="146"/>
      <c r="Z485" s="139">
        <f t="shared" si="887"/>
        <v>3.1478154243760499E-2</v>
      </c>
      <c r="AA485" s="139">
        <f t="shared" si="888"/>
        <v>2.6389928825457317E-2</v>
      </c>
      <c r="AB485" s="139">
        <f t="shared" si="889"/>
        <v>1.0968518984520085E-2</v>
      </c>
      <c r="AC485" s="139"/>
      <c r="AD485" s="12">
        <f t="shared" si="890"/>
        <v>3.1478154243760499E-2</v>
      </c>
      <c r="AE485" s="12">
        <f t="shared" si="891"/>
        <v>2.6389928825457317E-2</v>
      </c>
      <c r="AF485" s="12">
        <f t="shared" si="892"/>
        <v>1.0968518984520085E-2</v>
      </c>
      <c r="AG485" s="12">
        <f t="shared" si="893"/>
        <v>0</v>
      </c>
      <c r="AH485" s="30">
        <f t="shared" si="894"/>
        <v>85.583435321020929</v>
      </c>
      <c r="AI485" s="30">
        <f t="shared" si="895"/>
        <v>71.749466289229872</v>
      </c>
      <c r="AJ485" s="30">
        <f t="shared" si="896"/>
        <v>29.821428785492898</v>
      </c>
      <c r="AK485" s="30">
        <f t="shared" si="897"/>
        <v>0</v>
      </c>
      <c r="AL485" s="136"/>
      <c r="AM485" s="30">
        <f t="shared" si="898"/>
        <v>187.15433039574373</v>
      </c>
      <c r="AN485" s="12">
        <f t="shared" si="899"/>
        <v>6.88366020537379E-2</v>
      </c>
      <c r="AO485">
        <f t="shared" si="900"/>
        <v>171.3</v>
      </c>
      <c r="AP485" s="136"/>
      <c r="AX485" s="164" t="s">
        <v>590</v>
      </c>
      <c r="AY485" s="165">
        <v>171.3</v>
      </c>
    </row>
    <row r="486" spans="1:57" s="143" customFormat="1" x14ac:dyDescent="0.3">
      <c r="A486" s="133" t="s">
        <v>1252</v>
      </c>
      <c r="B486" s="133" t="s">
        <v>1051</v>
      </c>
      <c r="C486" s="142"/>
      <c r="D486" s="142"/>
      <c r="E486" s="1">
        <f>VLOOKUP(B486,Площадь!A:B,2,0)</f>
        <v>4</v>
      </c>
      <c r="F486" s="143">
        <f t="shared" si="881"/>
        <v>120</v>
      </c>
      <c r="G486" s="135">
        <v>31</v>
      </c>
      <c r="H486" s="135">
        <v>28</v>
      </c>
      <c r="I486" s="135">
        <v>31</v>
      </c>
      <c r="J486" s="135">
        <v>30</v>
      </c>
      <c r="L486" s="144"/>
      <c r="N486" s="16">
        <f t="shared" si="882"/>
        <v>4</v>
      </c>
      <c r="O486" s="16">
        <f t="shared" si="883"/>
        <v>4</v>
      </c>
      <c r="P486" s="16">
        <f t="shared" si="884"/>
        <v>4</v>
      </c>
      <c r="Q486" s="16">
        <f t="shared" si="885"/>
        <v>4</v>
      </c>
      <c r="R486" s="147"/>
      <c r="S486" s="159" t="e">
        <f>VLOOKUP(B486,Объем!A:D,4,0)</f>
        <v>#N/A</v>
      </c>
      <c r="T486" s="159" t="e">
        <f>VLOOKUP(B486,Объем!A:E,5,0)</f>
        <v>#N/A</v>
      </c>
      <c r="U486" s="11" t="e">
        <f t="shared" si="886"/>
        <v>#N/A</v>
      </c>
      <c r="V486" s="146"/>
      <c r="W486" s="146"/>
      <c r="X486" s="146"/>
      <c r="Y486" s="146"/>
      <c r="Z486" s="139">
        <f t="shared" si="887"/>
        <v>2.9282003947684189E-2</v>
      </c>
      <c r="AA486" s="139">
        <f t="shared" si="888"/>
        <v>2.4548771000425414E-2</v>
      </c>
      <c r="AB486" s="139">
        <f t="shared" si="889"/>
        <v>1.0203273473972173E-2</v>
      </c>
      <c r="AC486" s="139"/>
      <c r="AD486" s="12">
        <f t="shared" si="890"/>
        <v>2.9282003947684189E-2</v>
      </c>
      <c r="AE486" s="12">
        <f t="shared" si="891"/>
        <v>2.4548771000425414E-2</v>
      </c>
      <c r="AF486" s="12">
        <f t="shared" si="892"/>
        <v>1.0203273473972173E-2</v>
      </c>
      <c r="AG486" s="12">
        <f t="shared" si="893"/>
        <v>0</v>
      </c>
      <c r="AH486" s="30">
        <f t="shared" si="894"/>
        <v>79.612497973042736</v>
      </c>
      <c r="AI486" s="30">
        <f t="shared" si="895"/>
        <v>66.743689571376621</v>
      </c>
      <c r="AJ486" s="30">
        <f t="shared" si="896"/>
        <v>27.740863986505026</v>
      </c>
      <c r="AK486" s="30">
        <f t="shared" si="897"/>
        <v>0</v>
      </c>
      <c r="AL486" s="136"/>
      <c r="AM486" s="30">
        <f t="shared" si="898"/>
        <v>174.09705153092438</v>
      </c>
      <c r="AN486" s="12">
        <f t="shared" si="899"/>
        <v>6.4034048422081769E-2</v>
      </c>
      <c r="AO486">
        <f t="shared" si="900"/>
        <v>159.32</v>
      </c>
      <c r="AP486" s="136"/>
      <c r="AX486" s="164" t="s">
        <v>1252</v>
      </c>
      <c r="AY486" s="165">
        <v>159.32</v>
      </c>
    </row>
    <row r="487" spans="1:57" s="143" customFormat="1" x14ac:dyDescent="0.3">
      <c r="A487" s="133" t="s">
        <v>1280</v>
      </c>
      <c r="B487" s="133" t="s">
        <v>1052</v>
      </c>
      <c r="C487" s="142"/>
      <c r="D487" s="142"/>
      <c r="E487" s="1">
        <f>VLOOKUP(B487,Площадь!A:B,2,0)</f>
        <v>4</v>
      </c>
      <c r="F487" s="143">
        <f t="shared" si="881"/>
        <v>120</v>
      </c>
      <c r="G487" s="135">
        <v>31</v>
      </c>
      <c r="H487" s="135">
        <v>28</v>
      </c>
      <c r="I487" s="135">
        <v>31</v>
      </c>
      <c r="J487" s="135">
        <v>30</v>
      </c>
      <c r="L487" s="144"/>
      <c r="N487" s="16">
        <f t="shared" si="882"/>
        <v>4</v>
      </c>
      <c r="O487" s="16">
        <f t="shared" si="883"/>
        <v>4</v>
      </c>
      <c r="P487" s="16">
        <f t="shared" si="884"/>
        <v>4</v>
      </c>
      <c r="Q487" s="16">
        <f t="shared" si="885"/>
        <v>4</v>
      </c>
      <c r="R487" s="147"/>
      <c r="S487" s="159" t="e">
        <f>VLOOKUP(B487,Объем!A:D,4,0)</f>
        <v>#N/A</v>
      </c>
      <c r="T487" s="159" t="e">
        <f>VLOOKUP(B487,Объем!A:E,5,0)</f>
        <v>#N/A</v>
      </c>
      <c r="U487" s="11" t="e">
        <f t="shared" si="886"/>
        <v>#N/A</v>
      </c>
      <c r="V487" s="146"/>
      <c r="W487" s="146"/>
      <c r="X487" s="146"/>
      <c r="Y487" s="146"/>
      <c r="Z487" s="139">
        <f t="shared" si="887"/>
        <v>2.9282003947684189E-2</v>
      </c>
      <c r="AA487" s="139">
        <f t="shared" si="888"/>
        <v>2.4548771000425414E-2</v>
      </c>
      <c r="AB487" s="139">
        <f t="shared" si="889"/>
        <v>1.0203273473972173E-2</v>
      </c>
      <c r="AC487" s="139"/>
      <c r="AD487" s="12">
        <f t="shared" si="890"/>
        <v>2.9282003947684189E-2</v>
      </c>
      <c r="AE487" s="12">
        <f t="shared" si="891"/>
        <v>2.4548771000425414E-2</v>
      </c>
      <c r="AF487" s="12">
        <f t="shared" si="892"/>
        <v>1.0203273473972173E-2</v>
      </c>
      <c r="AG487" s="12">
        <f t="shared" si="893"/>
        <v>0</v>
      </c>
      <c r="AH487" s="30">
        <f t="shared" si="894"/>
        <v>79.612497973042736</v>
      </c>
      <c r="AI487" s="30">
        <f t="shared" si="895"/>
        <v>66.743689571376621</v>
      </c>
      <c r="AJ487" s="30">
        <f t="shared" si="896"/>
        <v>27.740863986505026</v>
      </c>
      <c r="AK487" s="30">
        <f t="shared" si="897"/>
        <v>0</v>
      </c>
      <c r="AL487" s="136"/>
      <c r="AM487" s="30">
        <f t="shared" si="898"/>
        <v>174.09705153092438</v>
      </c>
      <c r="AN487" s="12">
        <f t="shared" si="899"/>
        <v>6.4034048422081769E-2</v>
      </c>
      <c r="AO487">
        <f t="shared" si="900"/>
        <v>159.88</v>
      </c>
      <c r="AP487" s="136"/>
      <c r="AX487" s="164" t="s">
        <v>1280</v>
      </c>
      <c r="AY487" s="165">
        <v>159.88</v>
      </c>
    </row>
    <row r="488" spans="1:57" s="143" customFormat="1" x14ac:dyDescent="0.3">
      <c r="A488" s="133" t="s">
        <v>1281</v>
      </c>
      <c r="B488" s="133" t="s">
        <v>1053</v>
      </c>
      <c r="C488" s="142"/>
      <c r="D488" s="142"/>
      <c r="E488" s="1">
        <f>VLOOKUP(B488,Площадь!A:B,2,0)</f>
        <v>4.3</v>
      </c>
      <c r="F488" s="143">
        <f t="shared" si="881"/>
        <v>120</v>
      </c>
      <c r="G488" s="135">
        <v>31</v>
      </c>
      <c r="H488" s="135">
        <v>28</v>
      </c>
      <c r="I488" s="135">
        <v>31</v>
      </c>
      <c r="J488" s="135">
        <v>30</v>
      </c>
      <c r="L488" s="144"/>
      <c r="N488" s="16">
        <f t="shared" si="882"/>
        <v>4.3</v>
      </c>
      <c r="O488" s="16">
        <f t="shared" si="883"/>
        <v>4.3</v>
      </c>
      <c r="P488" s="16">
        <f t="shared" si="884"/>
        <v>4.3</v>
      </c>
      <c r="Q488" s="16">
        <f t="shared" si="885"/>
        <v>4.3</v>
      </c>
      <c r="R488" s="147"/>
      <c r="S488" s="159" t="e">
        <f>VLOOKUP(B488,Объем!A:D,4,0)</f>
        <v>#N/A</v>
      </c>
      <c r="T488" s="159" t="e">
        <f>VLOOKUP(B488,Объем!A:E,5,0)</f>
        <v>#N/A</v>
      </c>
      <c r="U488" s="11" t="e">
        <f t="shared" si="886"/>
        <v>#N/A</v>
      </c>
      <c r="V488" s="146"/>
      <c r="W488" s="146"/>
      <c r="X488" s="146"/>
      <c r="Y488" s="146"/>
      <c r="Z488" s="139">
        <f t="shared" si="887"/>
        <v>3.1478154243760499E-2</v>
      </c>
      <c r="AA488" s="139">
        <f t="shared" si="888"/>
        <v>2.6389928825457317E-2</v>
      </c>
      <c r="AB488" s="139">
        <f t="shared" si="889"/>
        <v>1.0968518984520085E-2</v>
      </c>
      <c r="AC488" s="139"/>
      <c r="AD488" s="12">
        <f t="shared" si="890"/>
        <v>3.1478154243760499E-2</v>
      </c>
      <c r="AE488" s="12">
        <f t="shared" si="891"/>
        <v>2.6389928825457317E-2</v>
      </c>
      <c r="AF488" s="12">
        <f t="shared" si="892"/>
        <v>1.0968518984520085E-2</v>
      </c>
      <c r="AG488" s="12">
        <f t="shared" si="893"/>
        <v>0</v>
      </c>
      <c r="AH488" s="30">
        <f t="shared" si="894"/>
        <v>85.583435321020929</v>
      </c>
      <c r="AI488" s="30">
        <f t="shared" si="895"/>
        <v>71.749466289229872</v>
      </c>
      <c r="AJ488" s="30">
        <f t="shared" si="896"/>
        <v>29.821428785492898</v>
      </c>
      <c r="AK488" s="30">
        <f t="shared" si="897"/>
        <v>0</v>
      </c>
      <c r="AL488" s="136"/>
      <c r="AM488" s="30">
        <f t="shared" si="898"/>
        <v>187.15433039574373</v>
      </c>
      <c r="AN488" s="12">
        <f t="shared" si="899"/>
        <v>6.88366020537379E-2</v>
      </c>
      <c r="AO488">
        <f t="shared" si="900"/>
        <v>171.84</v>
      </c>
      <c r="AP488" s="136"/>
      <c r="AX488" s="164" t="s">
        <v>1281</v>
      </c>
      <c r="AY488" s="165">
        <v>171.84</v>
      </c>
    </row>
    <row r="489" spans="1:57" s="143" customFormat="1" x14ac:dyDescent="0.3">
      <c r="A489" s="133" t="s">
        <v>591</v>
      </c>
      <c r="B489" s="133" t="s">
        <v>1054</v>
      </c>
      <c r="C489" s="142"/>
      <c r="D489" s="142"/>
      <c r="E489" s="1">
        <f>VLOOKUP(B489,Площадь!A:B,2,0)</f>
        <v>4.9000000000000004</v>
      </c>
      <c r="F489" s="143">
        <f t="shared" si="881"/>
        <v>120</v>
      </c>
      <c r="G489" s="135">
        <v>31</v>
      </c>
      <c r="H489" s="135">
        <v>28</v>
      </c>
      <c r="I489" s="135">
        <v>31</v>
      </c>
      <c r="J489" s="135">
        <v>30</v>
      </c>
      <c r="L489" s="144"/>
      <c r="N489" s="16">
        <f t="shared" si="882"/>
        <v>4.9000000000000004</v>
      </c>
      <c r="O489" s="16">
        <f t="shared" si="883"/>
        <v>4.9000000000000004</v>
      </c>
      <c r="P489" s="16">
        <f t="shared" si="884"/>
        <v>4.9000000000000004</v>
      </c>
      <c r="Q489" s="16">
        <f t="shared" si="885"/>
        <v>4.9000000000000004</v>
      </c>
      <c r="R489" s="147"/>
      <c r="S489" s="159" t="e">
        <f>VLOOKUP(B489,Объем!A:D,4,0)</f>
        <v>#N/A</v>
      </c>
      <c r="T489" s="159" t="e">
        <f>VLOOKUP(B489,Объем!A:E,5,0)</f>
        <v>#N/A</v>
      </c>
      <c r="U489" s="11" t="e">
        <f t="shared" si="886"/>
        <v>#N/A</v>
      </c>
      <c r="V489" s="146"/>
      <c r="W489" s="146"/>
      <c r="X489" s="146"/>
      <c r="Y489" s="146"/>
      <c r="Z489" s="139">
        <f t="shared" si="887"/>
        <v>3.5870454835913133E-2</v>
      </c>
      <c r="AA489" s="139">
        <f t="shared" si="888"/>
        <v>3.0072244475521134E-2</v>
      </c>
      <c r="AB489" s="139">
        <f t="shared" si="889"/>
        <v>1.2499010005615912E-2</v>
      </c>
      <c r="AC489" s="139"/>
      <c r="AD489" s="12">
        <f t="shared" si="890"/>
        <v>3.5870454835913133E-2</v>
      </c>
      <c r="AE489" s="12">
        <f t="shared" si="891"/>
        <v>3.0072244475521134E-2</v>
      </c>
      <c r="AF489" s="12">
        <f t="shared" si="892"/>
        <v>1.2499010005615912E-2</v>
      </c>
      <c r="AG489" s="12">
        <f t="shared" si="893"/>
        <v>0</v>
      </c>
      <c r="AH489" s="30">
        <f t="shared" si="894"/>
        <v>97.525310016977357</v>
      </c>
      <c r="AI489" s="30">
        <f t="shared" si="895"/>
        <v>81.761019724936375</v>
      </c>
      <c r="AJ489" s="30">
        <f t="shared" si="896"/>
        <v>33.982558383468657</v>
      </c>
      <c r="AK489" s="30">
        <f t="shared" si="897"/>
        <v>0</v>
      </c>
      <c r="AL489" s="136"/>
      <c r="AM489" s="30">
        <f t="shared" si="898"/>
        <v>213.26888812538238</v>
      </c>
      <c r="AN489" s="12">
        <f t="shared" si="899"/>
        <v>7.8441709317050176E-2</v>
      </c>
      <c r="AO489">
        <f t="shared" si="900"/>
        <v>194.68</v>
      </c>
      <c r="AP489" s="136"/>
      <c r="AX489" s="164" t="s">
        <v>591</v>
      </c>
      <c r="AY489" s="165">
        <v>194.68</v>
      </c>
    </row>
    <row r="490" spans="1:57" s="143" customFormat="1" x14ac:dyDescent="0.3">
      <c r="A490" s="133" t="s">
        <v>1253</v>
      </c>
      <c r="B490" s="133" t="s">
        <v>1055</v>
      </c>
      <c r="C490" s="142"/>
      <c r="D490" s="142"/>
      <c r="E490" s="1">
        <f>VLOOKUP(B490,Площадь!A:B,2,0)</f>
        <v>4.5</v>
      </c>
      <c r="F490" s="143">
        <f t="shared" si="881"/>
        <v>120</v>
      </c>
      <c r="G490" s="135">
        <v>31</v>
      </c>
      <c r="H490" s="135">
        <v>28</v>
      </c>
      <c r="I490" s="135">
        <v>31</v>
      </c>
      <c r="J490" s="135">
        <v>30</v>
      </c>
      <c r="L490" s="144"/>
      <c r="N490" s="16">
        <f t="shared" si="882"/>
        <v>4.5</v>
      </c>
      <c r="O490" s="16">
        <f t="shared" si="883"/>
        <v>4.5</v>
      </c>
      <c r="P490" s="16">
        <f t="shared" si="884"/>
        <v>4.5</v>
      </c>
      <c r="Q490" s="16">
        <f t="shared" si="885"/>
        <v>4.5</v>
      </c>
      <c r="R490" s="147"/>
      <c r="S490" s="159" t="e">
        <f>VLOOKUP(B490,Объем!A:D,4,0)</f>
        <v>#N/A</v>
      </c>
      <c r="T490" s="159" t="e">
        <f>VLOOKUP(B490,Объем!A:E,5,0)</f>
        <v>#N/A</v>
      </c>
      <c r="U490" s="11" t="e">
        <f t="shared" si="886"/>
        <v>#N/A</v>
      </c>
      <c r="V490" s="146"/>
      <c r="W490" s="146"/>
      <c r="X490" s="146"/>
      <c r="Y490" s="146"/>
      <c r="Z490" s="139">
        <f t="shared" si="887"/>
        <v>3.2942254441144715E-2</v>
      </c>
      <c r="AA490" s="139">
        <f t="shared" si="888"/>
        <v>2.7617367375478589E-2</v>
      </c>
      <c r="AB490" s="139">
        <f t="shared" si="889"/>
        <v>1.1478682658218695E-2</v>
      </c>
      <c r="AC490" s="139"/>
      <c r="AD490" s="12">
        <f t="shared" si="890"/>
        <v>3.2942254441144715E-2</v>
      </c>
      <c r="AE490" s="12">
        <f t="shared" si="891"/>
        <v>2.7617367375478589E-2</v>
      </c>
      <c r="AF490" s="12">
        <f t="shared" si="892"/>
        <v>1.1478682658218695E-2</v>
      </c>
      <c r="AG490" s="12">
        <f t="shared" si="893"/>
        <v>0</v>
      </c>
      <c r="AH490" s="30">
        <f t="shared" si="894"/>
        <v>89.564060219673081</v>
      </c>
      <c r="AI490" s="30">
        <f t="shared" si="895"/>
        <v>75.086650767798702</v>
      </c>
      <c r="AJ490" s="30">
        <f t="shared" si="896"/>
        <v>31.208471984818154</v>
      </c>
      <c r="AK490" s="30">
        <f t="shared" si="897"/>
        <v>0</v>
      </c>
      <c r="AL490" s="136"/>
      <c r="AM490" s="30">
        <f t="shared" si="898"/>
        <v>195.85918297228991</v>
      </c>
      <c r="AN490" s="12">
        <f t="shared" si="899"/>
        <v>7.2038304474841997E-2</v>
      </c>
      <c r="AO490">
        <f t="shared" si="900"/>
        <v>179.44</v>
      </c>
      <c r="AP490" s="136"/>
      <c r="AX490" s="164" t="s">
        <v>1253</v>
      </c>
      <c r="AY490" s="165">
        <v>179.44</v>
      </c>
    </row>
    <row r="491" spans="1:57" s="143" customFormat="1" x14ac:dyDescent="0.3">
      <c r="A491" s="133" t="s">
        <v>1282</v>
      </c>
      <c r="B491" s="133" t="s">
        <v>1056</v>
      </c>
      <c r="C491" s="142"/>
      <c r="D491" s="142"/>
      <c r="E491" s="1">
        <f>VLOOKUP(B491,Площадь!A:B,2,0)</f>
        <v>2.9</v>
      </c>
      <c r="F491" s="143">
        <f t="shared" si="881"/>
        <v>120</v>
      </c>
      <c r="G491" s="135">
        <v>31</v>
      </c>
      <c r="H491" s="135">
        <v>28</v>
      </c>
      <c r="I491" s="135">
        <v>31</v>
      </c>
      <c r="J491" s="135">
        <v>30</v>
      </c>
      <c r="L491" s="144"/>
      <c r="N491" s="16">
        <f t="shared" si="882"/>
        <v>2.9</v>
      </c>
      <c r="O491" s="16">
        <f t="shared" si="883"/>
        <v>2.9</v>
      </c>
      <c r="P491" s="16">
        <f t="shared" si="884"/>
        <v>2.9</v>
      </c>
      <c r="Q491" s="16">
        <f t="shared" si="885"/>
        <v>2.9</v>
      </c>
      <c r="R491" s="147"/>
      <c r="S491" s="159" t="e">
        <f>VLOOKUP(B491,Объем!A:D,4,0)</f>
        <v>#N/A</v>
      </c>
      <c r="T491" s="159" t="e">
        <f>VLOOKUP(B491,Объем!A:E,5,0)</f>
        <v>#N/A</v>
      </c>
      <c r="U491" s="11" t="e">
        <f t="shared" si="886"/>
        <v>#N/A</v>
      </c>
      <c r="V491" s="146"/>
      <c r="W491" s="146"/>
      <c r="X491" s="146"/>
      <c r="Y491" s="146"/>
      <c r="Z491" s="139">
        <f t="shared" si="887"/>
        <v>2.1229452862071035E-2</v>
      </c>
      <c r="AA491" s="139">
        <f t="shared" si="888"/>
        <v>1.7797858975308424E-2</v>
      </c>
      <c r="AB491" s="139">
        <f t="shared" si="889"/>
        <v>7.3973732686298255E-3</v>
      </c>
      <c r="AC491" s="139"/>
      <c r="AD491" s="12">
        <f t="shared" si="890"/>
        <v>2.1229452862071035E-2</v>
      </c>
      <c r="AE491" s="12">
        <f t="shared" si="891"/>
        <v>1.7797858975308424E-2</v>
      </c>
      <c r="AF491" s="12">
        <f t="shared" si="892"/>
        <v>7.3973732686298255E-3</v>
      </c>
      <c r="AG491" s="12">
        <f t="shared" si="893"/>
        <v>0</v>
      </c>
      <c r="AH491" s="30">
        <f t="shared" si="894"/>
        <v>57.719061030455975</v>
      </c>
      <c r="AI491" s="30">
        <f t="shared" si="895"/>
        <v>48.389174939248051</v>
      </c>
      <c r="AJ491" s="30">
        <f t="shared" si="896"/>
        <v>20.112126390216144</v>
      </c>
      <c r="AK491" s="30">
        <f t="shared" si="897"/>
        <v>0</v>
      </c>
      <c r="AL491" s="136"/>
      <c r="AM491" s="30">
        <f t="shared" si="898"/>
        <v>126.22036235992017</v>
      </c>
      <c r="AN491" s="12">
        <f t="shared" si="899"/>
        <v>4.6424685106009285E-2</v>
      </c>
      <c r="AO491">
        <f t="shared" si="900"/>
        <v>115.28</v>
      </c>
      <c r="AP491" s="136"/>
      <c r="AX491" s="164" t="s">
        <v>1282</v>
      </c>
      <c r="AY491" s="165">
        <v>115.28</v>
      </c>
    </row>
    <row r="492" spans="1:57" s="143" customFormat="1" x14ac:dyDescent="0.3">
      <c r="A492" s="133" t="s">
        <v>1283</v>
      </c>
      <c r="B492" s="133" t="s">
        <v>1057</v>
      </c>
      <c r="C492" s="142"/>
      <c r="D492" s="142"/>
      <c r="E492" s="1">
        <f>VLOOKUP(B492,Площадь!A:B,2,0)</f>
        <v>2.9</v>
      </c>
      <c r="F492" s="143">
        <f t="shared" si="881"/>
        <v>120</v>
      </c>
      <c r="G492" s="135">
        <v>31</v>
      </c>
      <c r="H492" s="135">
        <v>28</v>
      </c>
      <c r="I492" s="135">
        <v>31</v>
      </c>
      <c r="J492" s="135">
        <v>30</v>
      </c>
      <c r="L492" s="144"/>
      <c r="N492" s="16">
        <f t="shared" si="882"/>
        <v>2.9</v>
      </c>
      <c r="O492" s="16">
        <f t="shared" si="883"/>
        <v>2.9</v>
      </c>
      <c r="P492" s="16">
        <f t="shared" si="884"/>
        <v>2.9</v>
      </c>
      <c r="Q492" s="16">
        <f t="shared" si="885"/>
        <v>2.9</v>
      </c>
      <c r="R492" s="147"/>
      <c r="S492" s="159" t="e">
        <f>VLOOKUP(B492,Объем!A:D,4,0)</f>
        <v>#N/A</v>
      </c>
      <c r="T492" s="159" t="e">
        <f>VLOOKUP(B492,Объем!A:E,5,0)</f>
        <v>#N/A</v>
      </c>
      <c r="U492" s="11" t="e">
        <f t="shared" si="886"/>
        <v>#N/A</v>
      </c>
      <c r="V492" s="146"/>
      <c r="W492" s="146"/>
      <c r="X492" s="146"/>
      <c r="Y492" s="146"/>
      <c r="Z492" s="139">
        <f t="shared" si="887"/>
        <v>2.1229452862071035E-2</v>
      </c>
      <c r="AA492" s="139">
        <f t="shared" si="888"/>
        <v>1.7797858975308424E-2</v>
      </c>
      <c r="AB492" s="139">
        <f t="shared" si="889"/>
        <v>7.3973732686298255E-3</v>
      </c>
      <c r="AC492" s="139"/>
      <c r="AD492" s="12">
        <f t="shared" si="890"/>
        <v>2.1229452862071035E-2</v>
      </c>
      <c r="AE492" s="12">
        <f t="shared" si="891"/>
        <v>1.7797858975308424E-2</v>
      </c>
      <c r="AF492" s="12">
        <f t="shared" si="892"/>
        <v>7.3973732686298255E-3</v>
      </c>
      <c r="AG492" s="12">
        <f t="shared" si="893"/>
        <v>0</v>
      </c>
      <c r="AH492" s="30">
        <f t="shared" si="894"/>
        <v>57.719061030455975</v>
      </c>
      <c r="AI492" s="30">
        <f t="shared" si="895"/>
        <v>48.389174939248051</v>
      </c>
      <c r="AJ492" s="30">
        <f t="shared" si="896"/>
        <v>20.112126390216144</v>
      </c>
      <c r="AK492" s="30">
        <f t="shared" si="897"/>
        <v>0</v>
      </c>
      <c r="AL492" s="136"/>
      <c r="AM492" s="30">
        <f t="shared" si="898"/>
        <v>126.22036235992017</v>
      </c>
      <c r="AN492" s="12">
        <f t="shared" si="899"/>
        <v>4.6424685106009285E-2</v>
      </c>
      <c r="AO492">
        <f t="shared" si="900"/>
        <v>115.28</v>
      </c>
      <c r="AP492" s="136"/>
      <c r="AX492" s="164" t="s">
        <v>1283</v>
      </c>
      <c r="AY492" s="165">
        <v>115.28</v>
      </c>
    </row>
    <row r="493" spans="1:57" s="143" customFormat="1" x14ac:dyDescent="0.3">
      <c r="A493" s="133" t="s">
        <v>1186</v>
      </c>
      <c r="B493" s="133" t="s">
        <v>1058</v>
      </c>
      <c r="C493" s="142"/>
      <c r="D493" s="142"/>
      <c r="E493" s="1">
        <f>VLOOKUP(B493,Площадь!A:B,2,0)</f>
        <v>2.9</v>
      </c>
      <c r="F493" s="143">
        <f t="shared" si="881"/>
        <v>120</v>
      </c>
      <c r="G493" s="135">
        <v>31</v>
      </c>
      <c r="H493" s="135">
        <v>28</v>
      </c>
      <c r="I493" s="135">
        <v>31</v>
      </c>
      <c r="J493" s="135">
        <v>30</v>
      </c>
      <c r="L493" s="144"/>
      <c r="N493" s="16">
        <f t="shared" si="882"/>
        <v>2.9</v>
      </c>
      <c r="O493" s="16">
        <f t="shared" si="883"/>
        <v>2.9</v>
      </c>
      <c r="P493" s="16">
        <f t="shared" si="884"/>
        <v>2.9</v>
      </c>
      <c r="Q493" s="16">
        <f t="shared" si="885"/>
        <v>2.9</v>
      </c>
      <c r="R493" s="147"/>
      <c r="S493" s="159" t="e">
        <f>VLOOKUP(B493,Объем!A:D,4,0)</f>
        <v>#N/A</v>
      </c>
      <c r="T493" s="159" t="e">
        <f>VLOOKUP(B493,Объем!A:E,5,0)</f>
        <v>#N/A</v>
      </c>
      <c r="U493" s="11" t="e">
        <f t="shared" si="886"/>
        <v>#N/A</v>
      </c>
      <c r="V493" s="146"/>
      <c r="W493" s="146"/>
      <c r="X493" s="146"/>
      <c r="Y493" s="146"/>
      <c r="Z493" s="139">
        <f t="shared" si="887"/>
        <v>2.1229452862071035E-2</v>
      </c>
      <c r="AA493" s="139">
        <f t="shared" si="888"/>
        <v>1.7797858975308424E-2</v>
      </c>
      <c r="AB493" s="139">
        <f t="shared" si="889"/>
        <v>7.3973732686298255E-3</v>
      </c>
      <c r="AC493" s="139"/>
      <c r="AD493" s="12">
        <f t="shared" si="890"/>
        <v>2.1229452862071035E-2</v>
      </c>
      <c r="AE493" s="12">
        <f t="shared" si="891"/>
        <v>1.7797858975308424E-2</v>
      </c>
      <c r="AF493" s="12">
        <f t="shared" si="892"/>
        <v>7.3973732686298255E-3</v>
      </c>
      <c r="AG493" s="12">
        <f t="shared" si="893"/>
        <v>0</v>
      </c>
      <c r="AH493" s="30">
        <f t="shared" si="894"/>
        <v>57.719061030455975</v>
      </c>
      <c r="AI493" s="30">
        <f t="shared" si="895"/>
        <v>48.389174939248051</v>
      </c>
      <c r="AJ493" s="30">
        <f t="shared" si="896"/>
        <v>20.112126390216144</v>
      </c>
      <c r="AK493" s="30">
        <f t="shared" si="897"/>
        <v>0</v>
      </c>
      <c r="AL493" s="136"/>
      <c r="AM493" s="30">
        <f t="shared" si="898"/>
        <v>126.22036235992017</v>
      </c>
      <c r="AN493" s="12">
        <f t="shared" si="899"/>
        <v>4.6424685106009285E-2</v>
      </c>
      <c r="AO493">
        <f t="shared" si="900"/>
        <v>115.28</v>
      </c>
      <c r="AP493" s="136"/>
      <c r="AX493" s="164" t="s">
        <v>1186</v>
      </c>
      <c r="AY493" s="165">
        <v>115.28</v>
      </c>
    </row>
    <row r="494" spans="1:57" s="143" customFormat="1" x14ac:dyDescent="0.3">
      <c r="A494" s="133" t="s">
        <v>592</v>
      </c>
      <c r="B494" s="133" t="s">
        <v>1059</v>
      </c>
      <c r="C494" s="142"/>
      <c r="D494" s="142"/>
      <c r="E494" s="1">
        <f>VLOOKUP(B494,Площадь!A:B,2,0)</f>
        <v>3.2</v>
      </c>
      <c r="F494" s="143">
        <f t="shared" si="881"/>
        <v>120</v>
      </c>
      <c r="G494" s="135">
        <v>31</v>
      </c>
      <c r="H494" s="135">
        <v>28</v>
      </c>
      <c r="I494" s="135">
        <v>31</v>
      </c>
      <c r="J494" s="135">
        <v>30</v>
      </c>
      <c r="L494" s="144"/>
      <c r="N494" s="16">
        <f t="shared" si="882"/>
        <v>3.2</v>
      </c>
      <c r="O494" s="16">
        <f t="shared" si="883"/>
        <v>3.2</v>
      </c>
      <c r="P494" s="16">
        <f t="shared" si="884"/>
        <v>3.2</v>
      </c>
      <c r="Q494" s="16">
        <f t="shared" si="885"/>
        <v>3.2</v>
      </c>
      <c r="R494" s="147"/>
      <c r="S494" s="159" t="e">
        <f>VLOOKUP(B494,Объем!A:D,4,0)</f>
        <v>#N/A</v>
      </c>
      <c r="T494" s="159" t="e">
        <f>VLOOKUP(B494,Объем!A:E,5,0)</f>
        <v>#N/A</v>
      </c>
      <c r="U494" s="11" t="e">
        <f t="shared" si="886"/>
        <v>#N/A</v>
      </c>
      <c r="V494" s="146"/>
      <c r="W494" s="146"/>
      <c r="X494" s="146"/>
      <c r="Y494" s="146"/>
      <c r="Z494" s="139">
        <f t="shared" si="887"/>
        <v>2.3425603158147353E-2</v>
      </c>
      <c r="AA494" s="139">
        <f t="shared" si="888"/>
        <v>1.9639016800340331E-2</v>
      </c>
      <c r="AB494" s="139">
        <f t="shared" si="889"/>
        <v>8.1626187791777379E-3</v>
      </c>
      <c r="AC494" s="139"/>
      <c r="AD494" s="12">
        <f t="shared" si="890"/>
        <v>2.3425603158147353E-2</v>
      </c>
      <c r="AE494" s="12">
        <f t="shared" si="891"/>
        <v>1.9639016800340331E-2</v>
      </c>
      <c r="AF494" s="12">
        <f t="shared" si="892"/>
        <v>8.1626187791777379E-3</v>
      </c>
      <c r="AG494" s="12">
        <f t="shared" si="893"/>
        <v>0</v>
      </c>
      <c r="AH494" s="30">
        <f t="shared" si="894"/>
        <v>63.68999837843419</v>
      </c>
      <c r="AI494" s="30">
        <f t="shared" si="895"/>
        <v>53.394951657101302</v>
      </c>
      <c r="AJ494" s="30">
        <f t="shared" si="896"/>
        <v>22.19269118920402</v>
      </c>
      <c r="AK494" s="30">
        <f t="shared" si="897"/>
        <v>0</v>
      </c>
      <c r="AL494" s="136"/>
      <c r="AM494" s="30">
        <f t="shared" si="898"/>
        <v>139.27764122473951</v>
      </c>
      <c r="AN494" s="12">
        <f t="shared" si="899"/>
        <v>5.1227238737665423E-2</v>
      </c>
      <c r="AO494">
        <f t="shared" si="900"/>
        <v>127.24</v>
      </c>
      <c r="AP494" s="136"/>
      <c r="AX494" s="164" t="s">
        <v>592</v>
      </c>
      <c r="AY494" s="165">
        <v>127.24</v>
      </c>
    </row>
    <row r="495" spans="1:57" s="143" customFormat="1" x14ac:dyDescent="0.3">
      <c r="A495" s="133" t="s">
        <v>1284</v>
      </c>
      <c r="B495" s="133" t="s">
        <v>1060</v>
      </c>
      <c r="C495" s="142"/>
      <c r="D495" s="142"/>
      <c r="E495" s="1">
        <f>VLOOKUP(B495,Площадь!A:B,2,0)</f>
        <v>3.3</v>
      </c>
      <c r="F495" s="143">
        <f t="shared" si="881"/>
        <v>120</v>
      </c>
      <c r="G495" s="135">
        <v>31</v>
      </c>
      <c r="H495" s="135">
        <v>28</v>
      </c>
      <c r="I495" s="135">
        <v>31</v>
      </c>
      <c r="J495" s="135">
        <v>30</v>
      </c>
      <c r="L495" s="144"/>
      <c r="N495" s="16">
        <f t="shared" si="882"/>
        <v>3.3</v>
      </c>
      <c r="O495" s="16">
        <f t="shared" si="883"/>
        <v>3.3</v>
      </c>
      <c r="P495" s="16">
        <f t="shared" si="884"/>
        <v>3.3</v>
      </c>
      <c r="Q495" s="16">
        <f t="shared" si="885"/>
        <v>3.3</v>
      </c>
      <c r="R495" s="147"/>
      <c r="S495" s="159" t="e">
        <f>VLOOKUP(B495,Объем!A:D,4,0)</f>
        <v>#N/A</v>
      </c>
      <c r="T495" s="159" t="e">
        <f>VLOOKUP(B495,Объем!A:E,5,0)</f>
        <v>#N/A</v>
      </c>
      <c r="U495" s="11" t="e">
        <f t="shared" si="886"/>
        <v>#N/A</v>
      </c>
      <c r="V495" s="146"/>
      <c r="W495" s="146"/>
      <c r="X495" s="146"/>
      <c r="Y495" s="146"/>
      <c r="Z495" s="139">
        <f t="shared" si="887"/>
        <v>2.4157653256839454E-2</v>
      </c>
      <c r="AA495" s="139">
        <f t="shared" si="888"/>
        <v>2.0252736075350965E-2</v>
      </c>
      <c r="AB495" s="139">
        <f t="shared" si="889"/>
        <v>8.4177006160270421E-3</v>
      </c>
      <c r="AC495" s="139"/>
      <c r="AD495" s="12">
        <f t="shared" si="890"/>
        <v>2.4157653256839454E-2</v>
      </c>
      <c r="AE495" s="12">
        <f t="shared" si="891"/>
        <v>2.0252736075350965E-2</v>
      </c>
      <c r="AF495" s="12">
        <f t="shared" si="892"/>
        <v>8.4177006160270421E-3</v>
      </c>
      <c r="AG495" s="12">
        <f t="shared" si="893"/>
        <v>0</v>
      </c>
      <c r="AH495" s="30">
        <f t="shared" si="894"/>
        <v>65.680310827760252</v>
      </c>
      <c r="AI495" s="30">
        <f t="shared" si="895"/>
        <v>55.063543896385717</v>
      </c>
      <c r="AJ495" s="30">
        <f t="shared" si="896"/>
        <v>22.886212788866644</v>
      </c>
      <c r="AK495" s="30">
        <f t="shared" si="897"/>
        <v>0</v>
      </c>
      <c r="AL495" s="136"/>
      <c r="AM495" s="30">
        <f t="shared" si="898"/>
        <v>143.63006751301259</v>
      </c>
      <c r="AN495" s="12">
        <f t="shared" si="899"/>
        <v>5.2828089948217465E-2</v>
      </c>
      <c r="AO495">
        <f t="shared" si="900"/>
        <v>131.6</v>
      </c>
      <c r="AP495" s="136"/>
      <c r="AX495" s="164" t="s">
        <v>1284</v>
      </c>
      <c r="AY495" s="165">
        <v>131.6</v>
      </c>
    </row>
    <row r="496" spans="1:57" s="143" customFormat="1" x14ac:dyDescent="0.3">
      <c r="A496" s="133" t="s">
        <v>593</v>
      </c>
      <c r="B496" s="133" t="s">
        <v>144</v>
      </c>
      <c r="C496" s="142"/>
      <c r="D496" s="142"/>
      <c r="E496" s="1">
        <f>VLOOKUP(B496,Площадь!A:B,2,0)</f>
        <v>4.7</v>
      </c>
      <c r="F496" s="143">
        <f t="shared" si="881"/>
        <v>120</v>
      </c>
      <c r="G496" s="135">
        <v>31</v>
      </c>
      <c r="H496" s="135">
        <v>28</v>
      </c>
      <c r="I496" s="135">
        <v>31</v>
      </c>
      <c r="J496" s="135">
        <v>30</v>
      </c>
      <c r="L496" s="144"/>
      <c r="N496" s="16">
        <f t="shared" si="882"/>
        <v>4.7</v>
      </c>
      <c r="O496" s="16">
        <f t="shared" si="883"/>
        <v>4.7</v>
      </c>
      <c r="P496" s="16">
        <f t="shared" si="884"/>
        <v>4.7</v>
      </c>
      <c r="Q496" s="16">
        <f t="shared" si="885"/>
        <v>4.7</v>
      </c>
      <c r="R496" s="147"/>
      <c r="S496" s="159" t="e">
        <f>VLOOKUP(B496,Объем!A:D,4,0)</f>
        <v>#N/A</v>
      </c>
      <c r="T496" s="159" t="e">
        <f>VLOOKUP(B496,Объем!A:E,5,0)</f>
        <v>#N/A</v>
      </c>
      <c r="U496" s="11" t="e">
        <f t="shared" si="886"/>
        <v>#N/A</v>
      </c>
      <c r="V496" s="146"/>
      <c r="W496" s="146"/>
      <c r="X496" s="146"/>
      <c r="Y496" s="146"/>
      <c r="Z496" s="139">
        <f t="shared" si="887"/>
        <v>3.4406354638528924E-2</v>
      </c>
      <c r="AA496" s="139">
        <f t="shared" si="888"/>
        <v>2.8844805925499862E-2</v>
      </c>
      <c r="AB496" s="139">
        <f t="shared" si="889"/>
        <v>1.1988846331917304E-2</v>
      </c>
      <c r="AC496" s="139"/>
      <c r="AD496" s="12">
        <f t="shared" si="890"/>
        <v>3.4406354638528924E-2</v>
      </c>
      <c r="AE496" s="12">
        <f t="shared" si="891"/>
        <v>2.8844805925499862E-2</v>
      </c>
      <c r="AF496" s="12">
        <f t="shared" si="892"/>
        <v>1.1988846331917304E-2</v>
      </c>
      <c r="AG496" s="12">
        <f t="shared" si="893"/>
        <v>0</v>
      </c>
      <c r="AH496" s="30">
        <f t="shared" si="894"/>
        <v>93.544685118325219</v>
      </c>
      <c r="AI496" s="30">
        <f t="shared" si="895"/>
        <v>78.423835246367545</v>
      </c>
      <c r="AJ496" s="30">
        <f t="shared" si="896"/>
        <v>32.595515184143409</v>
      </c>
      <c r="AK496" s="30">
        <f t="shared" si="897"/>
        <v>0</v>
      </c>
      <c r="AL496" s="136"/>
      <c r="AM496" s="30">
        <f t="shared" si="898"/>
        <v>204.56403554883619</v>
      </c>
      <c r="AN496" s="12">
        <f t="shared" si="899"/>
        <v>7.5240006895946093E-2</v>
      </c>
      <c r="AO496">
        <f t="shared" si="900"/>
        <v>187.04</v>
      </c>
      <c r="AP496" s="136"/>
      <c r="AX496" s="164" t="s">
        <v>593</v>
      </c>
      <c r="AY496" s="165">
        <v>187.04</v>
      </c>
    </row>
    <row r="497" spans="1:57" s="143" customFormat="1" x14ac:dyDescent="0.3">
      <c r="A497" s="133" t="s">
        <v>2003</v>
      </c>
      <c r="B497" s="133" t="s">
        <v>1061</v>
      </c>
      <c r="C497" s="142">
        <v>45026</v>
      </c>
      <c r="D497" s="142"/>
      <c r="E497" s="1">
        <f>VLOOKUP(B497,Площадь!A:B,2,0)</f>
        <v>3.4</v>
      </c>
      <c r="F497" s="143">
        <f t="shared" si="881"/>
        <v>21</v>
      </c>
      <c r="G497" s="135"/>
      <c r="H497" s="135"/>
      <c r="I497" s="135"/>
      <c r="J497" s="135">
        <v>21</v>
      </c>
      <c r="L497" s="144"/>
      <c r="N497" s="16">
        <f t="shared" si="882"/>
        <v>0</v>
      </c>
      <c r="O497" s="16">
        <f t="shared" si="883"/>
        <v>0</v>
      </c>
      <c r="P497" s="16">
        <f t="shared" si="884"/>
        <v>0</v>
      </c>
      <c r="Q497" s="16">
        <f t="shared" si="885"/>
        <v>2.38</v>
      </c>
      <c r="R497" s="147"/>
      <c r="S497" s="159" t="e">
        <f>VLOOKUP(B497,Объем!A:D,4,0)</f>
        <v>#N/A</v>
      </c>
      <c r="T497" s="159" t="e">
        <f>VLOOKUP(B497,Объем!A:E,5,0)</f>
        <v>#N/A</v>
      </c>
      <c r="U497" s="11" t="e">
        <f t="shared" si="886"/>
        <v>#N/A</v>
      </c>
      <c r="V497" s="146"/>
      <c r="W497" s="146"/>
      <c r="X497" s="146"/>
      <c r="Y497" s="146"/>
      <c r="Z497" s="139">
        <f t="shared" si="887"/>
        <v>0</v>
      </c>
      <c r="AA497" s="139">
        <f t="shared" si="888"/>
        <v>0</v>
      </c>
      <c r="AB497" s="139">
        <f t="shared" si="889"/>
        <v>0</v>
      </c>
      <c r="AC497" s="139"/>
      <c r="AD497" s="12">
        <f t="shared" si="890"/>
        <v>0</v>
      </c>
      <c r="AE497" s="12">
        <f t="shared" si="891"/>
        <v>0</v>
      </c>
      <c r="AF497" s="12">
        <f t="shared" si="892"/>
        <v>0</v>
      </c>
      <c r="AG497" s="12">
        <f t="shared" si="893"/>
        <v>0</v>
      </c>
      <c r="AH497" s="30">
        <f t="shared" si="894"/>
        <v>0</v>
      </c>
      <c r="AI497" s="30">
        <f t="shared" si="895"/>
        <v>0</v>
      </c>
      <c r="AJ497" s="30">
        <f t="shared" si="896"/>
        <v>0</v>
      </c>
      <c r="AK497" s="30">
        <f t="shared" si="897"/>
        <v>0</v>
      </c>
      <c r="AL497" s="136"/>
      <c r="AM497" s="30">
        <f t="shared" si="898"/>
        <v>0</v>
      </c>
      <c r="AN497" s="12">
        <f t="shared" si="899"/>
        <v>0</v>
      </c>
      <c r="AO497">
        <f t="shared" si="900"/>
        <v>23.66</v>
      </c>
      <c r="AP497"/>
      <c r="AQ497" s="151"/>
      <c r="AR497" s="151"/>
      <c r="AS497" s="151"/>
      <c r="AT497" s="151"/>
      <c r="AU497" s="151"/>
      <c r="AV497" s="151"/>
      <c r="AW497" s="151"/>
      <c r="AX497" s="164" t="s">
        <v>1285</v>
      </c>
      <c r="AY497" s="165">
        <v>112.03</v>
      </c>
      <c r="AZ497" s="151"/>
      <c r="BA497" s="151"/>
      <c r="BB497" s="151"/>
      <c r="BC497" s="151"/>
      <c r="BD497" s="151"/>
      <c r="BE497" s="151"/>
    </row>
    <row r="498" spans="1:57" s="143" customFormat="1" x14ac:dyDescent="0.3">
      <c r="A498" s="133" t="s">
        <v>1285</v>
      </c>
      <c r="B498" s="133" t="s">
        <v>1061</v>
      </c>
      <c r="C498" s="142"/>
      <c r="D498" s="142"/>
      <c r="E498" s="1">
        <f>VLOOKUP(B498,Площадь!A:B,2,0)</f>
        <v>3.4</v>
      </c>
      <c r="F498" s="143">
        <f t="shared" si="881"/>
        <v>99</v>
      </c>
      <c r="G498" s="135">
        <v>31</v>
      </c>
      <c r="H498" s="135">
        <v>28</v>
      </c>
      <c r="I498" s="135">
        <v>31</v>
      </c>
      <c r="J498" s="135">
        <v>9</v>
      </c>
      <c r="L498" s="144"/>
      <c r="N498" s="16">
        <f t="shared" si="882"/>
        <v>3.4</v>
      </c>
      <c r="O498" s="16">
        <f t="shared" si="883"/>
        <v>3.4</v>
      </c>
      <c r="P498" s="16">
        <f t="shared" si="884"/>
        <v>3.4</v>
      </c>
      <c r="Q498" s="16">
        <f t="shared" si="885"/>
        <v>1.02</v>
      </c>
      <c r="R498" s="147"/>
      <c r="S498" s="159" t="e">
        <f>VLOOKUP(B498,Объем!A:D,4,0)</f>
        <v>#N/A</v>
      </c>
      <c r="T498" s="159" t="e">
        <f>VLOOKUP(B498,Объем!A:E,5,0)</f>
        <v>#N/A</v>
      </c>
      <c r="U498" s="11" t="e">
        <f t="shared" si="886"/>
        <v>#N/A</v>
      </c>
      <c r="V498" s="146"/>
      <c r="W498" s="146"/>
      <c r="X498" s="146"/>
      <c r="Y498" s="146"/>
      <c r="Z498" s="139">
        <f t="shared" si="887"/>
        <v>2.4889703355531562E-2</v>
      </c>
      <c r="AA498" s="139">
        <f t="shared" si="888"/>
        <v>2.08664553503616E-2</v>
      </c>
      <c r="AB498" s="139">
        <f t="shared" si="889"/>
        <v>8.6727824528763462E-3</v>
      </c>
      <c r="AC498" s="139"/>
      <c r="AD498" s="12">
        <f t="shared" si="890"/>
        <v>2.4889703355531562E-2</v>
      </c>
      <c r="AE498" s="12">
        <f t="shared" si="891"/>
        <v>2.08664553503616E-2</v>
      </c>
      <c r="AF498" s="12">
        <f t="shared" si="892"/>
        <v>8.6727824528763462E-3</v>
      </c>
      <c r="AG498" s="12">
        <f t="shared" si="893"/>
        <v>0</v>
      </c>
      <c r="AH498" s="30">
        <f t="shared" si="894"/>
        <v>67.670623277086321</v>
      </c>
      <c r="AI498" s="30">
        <f t="shared" si="895"/>
        <v>56.732136135670132</v>
      </c>
      <c r="AJ498" s="30">
        <f t="shared" si="896"/>
        <v>23.579734388529268</v>
      </c>
      <c r="AK498" s="30">
        <f t="shared" si="897"/>
        <v>0</v>
      </c>
      <c r="AL498" s="136"/>
      <c r="AM498" s="30">
        <f t="shared" si="898"/>
        <v>147.98249380128573</v>
      </c>
      <c r="AN498" s="12">
        <f t="shared" si="899"/>
        <v>5.4428941158769506E-2</v>
      </c>
      <c r="AO498">
        <f t="shared" si="900"/>
        <v>112.03</v>
      </c>
      <c r="AP498"/>
      <c r="AQ498" s="151"/>
      <c r="AR498" s="151"/>
      <c r="AS498" s="151"/>
      <c r="AT498" s="151"/>
      <c r="AU498" s="151"/>
      <c r="AV498" s="151"/>
      <c r="AW498" s="151"/>
      <c r="AX498" s="164" t="s">
        <v>2003</v>
      </c>
      <c r="AY498" s="165">
        <v>23.66</v>
      </c>
      <c r="AZ498" s="151"/>
      <c r="BA498" s="151"/>
      <c r="BB498" s="151"/>
      <c r="BC498" s="151"/>
      <c r="BD498" s="151"/>
      <c r="BE498" s="151"/>
    </row>
    <row r="499" spans="1:57" s="143" customFormat="1" x14ac:dyDescent="0.3">
      <c r="A499" s="133" t="s">
        <v>1286</v>
      </c>
      <c r="B499" s="133" t="s">
        <v>1062</v>
      </c>
      <c r="C499" s="142"/>
      <c r="D499" s="142"/>
      <c r="E499" s="1">
        <f>VLOOKUP(B499,Площадь!A:B,2,0)</f>
        <v>3.4</v>
      </c>
      <c r="F499" s="143">
        <f t="shared" si="881"/>
        <v>120</v>
      </c>
      <c r="G499" s="135">
        <v>31</v>
      </c>
      <c r="H499" s="135">
        <v>28</v>
      </c>
      <c r="I499" s="135">
        <v>31</v>
      </c>
      <c r="J499" s="135">
        <v>30</v>
      </c>
      <c r="L499" s="144"/>
      <c r="N499" s="16">
        <f t="shared" si="882"/>
        <v>3.4</v>
      </c>
      <c r="O499" s="16">
        <f t="shared" si="883"/>
        <v>3.4</v>
      </c>
      <c r="P499" s="16">
        <f t="shared" si="884"/>
        <v>3.4</v>
      </c>
      <c r="Q499" s="16">
        <f t="shared" si="885"/>
        <v>3.4</v>
      </c>
      <c r="R499" s="147"/>
      <c r="S499" s="159" t="e">
        <f>VLOOKUP(B499,Объем!A:D,4,0)</f>
        <v>#N/A</v>
      </c>
      <c r="T499" s="159" t="e">
        <f>VLOOKUP(B499,Объем!A:E,5,0)</f>
        <v>#N/A</v>
      </c>
      <c r="U499" s="11" t="e">
        <f t="shared" si="886"/>
        <v>#N/A</v>
      </c>
      <c r="V499" s="146"/>
      <c r="W499" s="146"/>
      <c r="X499" s="146"/>
      <c r="Y499" s="146"/>
      <c r="Z499" s="139">
        <f t="shared" si="887"/>
        <v>2.4889703355531562E-2</v>
      </c>
      <c r="AA499" s="139">
        <f t="shared" si="888"/>
        <v>2.08664553503616E-2</v>
      </c>
      <c r="AB499" s="139">
        <f t="shared" si="889"/>
        <v>8.6727824528763462E-3</v>
      </c>
      <c r="AC499" s="139"/>
      <c r="AD499" s="12">
        <f t="shared" si="890"/>
        <v>2.4889703355531562E-2</v>
      </c>
      <c r="AE499" s="12">
        <f t="shared" si="891"/>
        <v>2.08664553503616E-2</v>
      </c>
      <c r="AF499" s="12">
        <f t="shared" si="892"/>
        <v>8.6727824528763462E-3</v>
      </c>
      <c r="AG499" s="12">
        <f t="shared" si="893"/>
        <v>0</v>
      </c>
      <c r="AH499" s="30">
        <f t="shared" si="894"/>
        <v>67.670623277086321</v>
      </c>
      <c r="AI499" s="30">
        <f t="shared" si="895"/>
        <v>56.732136135670132</v>
      </c>
      <c r="AJ499" s="30">
        <f t="shared" si="896"/>
        <v>23.579734388529268</v>
      </c>
      <c r="AK499" s="30">
        <f t="shared" si="897"/>
        <v>0</v>
      </c>
      <c r="AL499" s="136"/>
      <c r="AM499" s="30">
        <f t="shared" si="898"/>
        <v>147.98249380128573</v>
      </c>
      <c r="AN499" s="12">
        <f t="shared" si="899"/>
        <v>5.4428941158769506E-2</v>
      </c>
      <c r="AO499">
        <f t="shared" si="900"/>
        <v>135.96</v>
      </c>
      <c r="AP499" s="136"/>
      <c r="AX499" s="164" t="s">
        <v>1286</v>
      </c>
      <c r="AY499" s="165">
        <v>135.96</v>
      </c>
    </row>
    <row r="500" spans="1:57" s="143" customFormat="1" x14ac:dyDescent="0.3">
      <c r="A500" s="133" t="s">
        <v>1287</v>
      </c>
      <c r="B500" s="133" t="s">
        <v>1063</v>
      </c>
      <c r="C500" s="142"/>
      <c r="D500" s="142"/>
      <c r="E500" s="1">
        <f>VLOOKUP(B500,Площадь!A:B,2,0)</f>
        <v>3.4</v>
      </c>
      <c r="F500" s="143">
        <f t="shared" si="881"/>
        <v>120</v>
      </c>
      <c r="G500" s="135">
        <v>31</v>
      </c>
      <c r="H500" s="135">
        <v>28</v>
      </c>
      <c r="I500" s="135">
        <v>31</v>
      </c>
      <c r="J500" s="135">
        <v>30</v>
      </c>
      <c r="L500" s="144"/>
      <c r="N500" s="16">
        <f t="shared" si="882"/>
        <v>3.4</v>
      </c>
      <c r="O500" s="16">
        <f t="shared" si="883"/>
        <v>3.4</v>
      </c>
      <c r="P500" s="16">
        <f t="shared" si="884"/>
        <v>3.4</v>
      </c>
      <c r="Q500" s="16">
        <f t="shared" si="885"/>
        <v>3.4</v>
      </c>
      <c r="R500" s="147"/>
      <c r="S500" s="159" t="e">
        <f>VLOOKUP(B500,Объем!A:D,4,0)</f>
        <v>#N/A</v>
      </c>
      <c r="T500" s="159" t="e">
        <f>VLOOKUP(B500,Объем!A:E,5,0)</f>
        <v>#N/A</v>
      </c>
      <c r="U500" s="11" t="e">
        <f t="shared" si="886"/>
        <v>#N/A</v>
      </c>
      <c r="V500" s="146"/>
      <c r="W500" s="146"/>
      <c r="X500" s="146"/>
      <c r="Y500" s="146"/>
      <c r="Z500" s="139">
        <f t="shared" si="887"/>
        <v>2.4889703355531562E-2</v>
      </c>
      <c r="AA500" s="139">
        <f t="shared" si="888"/>
        <v>2.08664553503616E-2</v>
      </c>
      <c r="AB500" s="139">
        <f t="shared" si="889"/>
        <v>8.6727824528763462E-3</v>
      </c>
      <c r="AC500" s="139"/>
      <c r="AD500" s="12">
        <f t="shared" si="890"/>
        <v>2.4889703355531562E-2</v>
      </c>
      <c r="AE500" s="12">
        <f t="shared" si="891"/>
        <v>2.08664553503616E-2</v>
      </c>
      <c r="AF500" s="12">
        <f t="shared" si="892"/>
        <v>8.6727824528763462E-3</v>
      </c>
      <c r="AG500" s="12">
        <f t="shared" si="893"/>
        <v>0</v>
      </c>
      <c r="AH500" s="30">
        <f t="shared" si="894"/>
        <v>67.670623277086321</v>
      </c>
      <c r="AI500" s="30">
        <f t="shared" si="895"/>
        <v>56.732136135670132</v>
      </c>
      <c r="AJ500" s="30">
        <f t="shared" si="896"/>
        <v>23.579734388529268</v>
      </c>
      <c r="AK500" s="30">
        <f t="shared" si="897"/>
        <v>0</v>
      </c>
      <c r="AL500" s="136"/>
      <c r="AM500" s="30">
        <f t="shared" si="898"/>
        <v>147.98249380128573</v>
      </c>
      <c r="AN500" s="12">
        <f t="shared" si="899"/>
        <v>5.4428941158769506E-2</v>
      </c>
      <c r="AO500">
        <f t="shared" si="900"/>
        <v>135.96</v>
      </c>
      <c r="AP500" s="136"/>
      <c r="AX500" s="164" t="s">
        <v>1287</v>
      </c>
      <c r="AY500" s="165">
        <v>135.96</v>
      </c>
    </row>
    <row r="501" spans="1:57" s="143" customFormat="1" x14ac:dyDescent="0.3">
      <c r="A501" s="133" t="s">
        <v>1288</v>
      </c>
      <c r="B501" s="133" t="s">
        <v>1064</v>
      </c>
      <c r="C501" s="142"/>
      <c r="D501" s="142"/>
      <c r="E501" s="1">
        <f>VLOOKUP(B501,Площадь!A:B,2,0)</f>
        <v>4</v>
      </c>
      <c r="F501" s="143">
        <f t="shared" si="881"/>
        <v>120</v>
      </c>
      <c r="G501" s="135">
        <v>31</v>
      </c>
      <c r="H501" s="135">
        <v>28</v>
      </c>
      <c r="I501" s="135">
        <v>31</v>
      </c>
      <c r="J501" s="135">
        <v>30</v>
      </c>
      <c r="L501" s="144"/>
      <c r="N501" s="16">
        <f t="shared" si="882"/>
        <v>4</v>
      </c>
      <c r="O501" s="16">
        <f t="shared" si="883"/>
        <v>4</v>
      </c>
      <c r="P501" s="16">
        <f t="shared" si="884"/>
        <v>4</v>
      </c>
      <c r="Q501" s="16">
        <f t="shared" si="885"/>
        <v>4</v>
      </c>
      <c r="R501" s="147"/>
      <c r="S501" s="159" t="e">
        <f>VLOOKUP(B501,Объем!A:D,4,0)</f>
        <v>#N/A</v>
      </c>
      <c r="T501" s="159" t="e">
        <f>VLOOKUP(B501,Объем!A:E,5,0)</f>
        <v>#N/A</v>
      </c>
      <c r="U501" s="11" t="e">
        <f t="shared" si="886"/>
        <v>#N/A</v>
      </c>
      <c r="V501" s="146"/>
      <c r="W501" s="146"/>
      <c r="X501" s="146"/>
      <c r="Y501" s="146"/>
      <c r="Z501" s="139">
        <f t="shared" si="887"/>
        <v>2.9282003947684189E-2</v>
      </c>
      <c r="AA501" s="139">
        <f t="shared" si="888"/>
        <v>2.4548771000425414E-2</v>
      </c>
      <c r="AB501" s="139">
        <f t="shared" si="889"/>
        <v>1.0203273473972173E-2</v>
      </c>
      <c r="AC501" s="139"/>
      <c r="AD501" s="12">
        <f t="shared" si="890"/>
        <v>2.9282003947684189E-2</v>
      </c>
      <c r="AE501" s="12">
        <f t="shared" si="891"/>
        <v>2.4548771000425414E-2</v>
      </c>
      <c r="AF501" s="12">
        <f t="shared" si="892"/>
        <v>1.0203273473972173E-2</v>
      </c>
      <c r="AG501" s="12">
        <f t="shared" si="893"/>
        <v>0</v>
      </c>
      <c r="AH501" s="30">
        <f t="shared" si="894"/>
        <v>79.612497973042736</v>
      </c>
      <c r="AI501" s="30">
        <f t="shared" si="895"/>
        <v>66.743689571376621</v>
      </c>
      <c r="AJ501" s="30">
        <f t="shared" si="896"/>
        <v>27.740863986505026</v>
      </c>
      <c r="AK501" s="30">
        <f t="shared" si="897"/>
        <v>0</v>
      </c>
      <c r="AL501" s="136"/>
      <c r="AM501" s="30">
        <f t="shared" si="898"/>
        <v>174.09705153092438</v>
      </c>
      <c r="AN501" s="12">
        <f t="shared" si="899"/>
        <v>6.4034048422081769E-2</v>
      </c>
      <c r="AO501">
        <f t="shared" si="900"/>
        <v>159.88</v>
      </c>
      <c r="AP501" s="136"/>
      <c r="AX501" s="164" t="s">
        <v>1288</v>
      </c>
      <c r="AY501" s="165">
        <v>159.88</v>
      </c>
    </row>
    <row r="502" spans="1:57" s="143" customFormat="1" x14ac:dyDescent="0.3">
      <c r="A502" s="133" t="s">
        <v>1289</v>
      </c>
      <c r="B502" s="133" t="s">
        <v>1065</v>
      </c>
      <c r="C502" s="142"/>
      <c r="D502" s="142"/>
      <c r="E502" s="1">
        <f>VLOOKUP(B502,Площадь!A:B,2,0)</f>
        <v>2.9</v>
      </c>
      <c r="F502" s="143">
        <f t="shared" si="881"/>
        <v>120</v>
      </c>
      <c r="G502" s="135">
        <v>31</v>
      </c>
      <c r="H502" s="135">
        <v>28</v>
      </c>
      <c r="I502" s="135">
        <v>31</v>
      </c>
      <c r="J502" s="135">
        <v>30</v>
      </c>
      <c r="L502" s="144"/>
      <c r="N502" s="16">
        <f t="shared" si="882"/>
        <v>2.9</v>
      </c>
      <c r="O502" s="16">
        <f t="shared" si="883"/>
        <v>2.9</v>
      </c>
      <c r="P502" s="16">
        <f t="shared" si="884"/>
        <v>2.9</v>
      </c>
      <c r="Q502" s="16">
        <f t="shared" si="885"/>
        <v>2.9</v>
      </c>
      <c r="R502" s="147"/>
      <c r="S502" s="159" t="e">
        <f>VLOOKUP(B502,Объем!A:D,4,0)</f>
        <v>#N/A</v>
      </c>
      <c r="T502" s="159" t="e">
        <f>VLOOKUP(B502,Объем!A:E,5,0)</f>
        <v>#N/A</v>
      </c>
      <c r="U502" s="11" t="e">
        <f t="shared" si="886"/>
        <v>#N/A</v>
      </c>
      <c r="V502" s="146"/>
      <c r="W502" s="146"/>
      <c r="X502" s="146"/>
      <c r="Y502" s="146"/>
      <c r="Z502" s="139">
        <f t="shared" si="887"/>
        <v>2.1229452862071035E-2</v>
      </c>
      <c r="AA502" s="139">
        <f t="shared" si="888"/>
        <v>1.7797858975308424E-2</v>
      </c>
      <c r="AB502" s="139">
        <f t="shared" si="889"/>
        <v>7.3973732686298255E-3</v>
      </c>
      <c r="AC502" s="139"/>
      <c r="AD502" s="12">
        <f t="shared" si="890"/>
        <v>2.1229452862071035E-2</v>
      </c>
      <c r="AE502" s="12">
        <f t="shared" si="891"/>
        <v>1.7797858975308424E-2</v>
      </c>
      <c r="AF502" s="12">
        <f t="shared" si="892"/>
        <v>7.3973732686298255E-3</v>
      </c>
      <c r="AG502" s="12">
        <f t="shared" si="893"/>
        <v>0</v>
      </c>
      <c r="AH502" s="30">
        <f t="shared" si="894"/>
        <v>57.719061030455975</v>
      </c>
      <c r="AI502" s="30">
        <f t="shared" si="895"/>
        <v>48.389174939248051</v>
      </c>
      <c r="AJ502" s="30">
        <f t="shared" si="896"/>
        <v>20.112126390216144</v>
      </c>
      <c r="AK502" s="30">
        <f t="shared" si="897"/>
        <v>0</v>
      </c>
      <c r="AL502" s="136"/>
      <c r="AM502" s="30">
        <f t="shared" si="898"/>
        <v>126.22036235992017</v>
      </c>
      <c r="AN502" s="12">
        <f t="shared" si="899"/>
        <v>4.6424685106009285E-2</v>
      </c>
      <c r="AO502">
        <f t="shared" si="900"/>
        <v>115.28</v>
      </c>
      <c r="AP502" s="136"/>
      <c r="AX502" s="164" t="s">
        <v>1289</v>
      </c>
      <c r="AY502" s="165">
        <v>115.28</v>
      </c>
    </row>
    <row r="503" spans="1:57" s="143" customFormat="1" x14ac:dyDescent="0.3">
      <c r="A503" s="133" t="s">
        <v>1290</v>
      </c>
      <c r="B503" s="133" t="s">
        <v>1066</v>
      </c>
      <c r="C503" s="142"/>
      <c r="D503" s="142"/>
      <c r="E503" s="1">
        <f>VLOOKUP(B503,Площадь!A:B,2,0)</f>
        <v>2.9</v>
      </c>
      <c r="F503" s="143">
        <f t="shared" si="881"/>
        <v>120</v>
      </c>
      <c r="G503" s="135">
        <v>31</v>
      </c>
      <c r="H503" s="135">
        <v>28</v>
      </c>
      <c r="I503" s="135">
        <v>31</v>
      </c>
      <c r="J503" s="135">
        <v>30</v>
      </c>
      <c r="L503" s="144"/>
      <c r="N503" s="16">
        <f t="shared" si="882"/>
        <v>2.9</v>
      </c>
      <c r="O503" s="16">
        <f t="shared" si="883"/>
        <v>2.9</v>
      </c>
      <c r="P503" s="16">
        <f t="shared" si="884"/>
        <v>2.9</v>
      </c>
      <c r="Q503" s="16">
        <f t="shared" si="885"/>
        <v>2.9</v>
      </c>
      <c r="R503" s="147"/>
      <c r="S503" s="159" t="e">
        <f>VLOOKUP(B503,Объем!A:D,4,0)</f>
        <v>#N/A</v>
      </c>
      <c r="T503" s="159" t="e">
        <f>VLOOKUP(B503,Объем!A:E,5,0)</f>
        <v>#N/A</v>
      </c>
      <c r="U503" s="11" t="e">
        <f t="shared" si="886"/>
        <v>#N/A</v>
      </c>
      <c r="V503" s="146"/>
      <c r="W503" s="146"/>
      <c r="X503" s="146"/>
      <c r="Y503" s="146"/>
      <c r="Z503" s="139">
        <f t="shared" si="887"/>
        <v>2.1229452862071035E-2</v>
      </c>
      <c r="AA503" s="139">
        <f t="shared" si="888"/>
        <v>1.7797858975308424E-2</v>
      </c>
      <c r="AB503" s="139">
        <f t="shared" si="889"/>
        <v>7.3973732686298255E-3</v>
      </c>
      <c r="AC503" s="139"/>
      <c r="AD503" s="12">
        <f t="shared" si="890"/>
        <v>2.1229452862071035E-2</v>
      </c>
      <c r="AE503" s="12">
        <f t="shared" si="891"/>
        <v>1.7797858975308424E-2</v>
      </c>
      <c r="AF503" s="12">
        <f t="shared" si="892"/>
        <v>7.3973732686298255E-3</v>
      </c>
      <c r="AG503" s="12">
        <f t="shared" si="893"/>
        <v>0</v>
      </c>
      <c r="AH503" s="30">
        <f t="shared" si="894"/>
        <v>57.719061030455975</v>
      </c>
      <c r="AI503" s="30">
        <f t="shared" si="895"/>
        <v>48.389174939248051</v>
      </c>
      <c r="AJ503" s="30">
        <f t="shared" si="896"/>
        <v>20.112126390216144</v>
      </c>
      <c r="AK503" s="30">
        <f t="shared" si="897"/>
        <v>0</v>
      </c>
      <c r="AL503" s="136"/>
      <c r="AM503" s="30">
        <f t="shared" si="898"/>
        <v>126.22036235992017</v>
      </c>
      <c r="AN503" s="12">
        <f t="shared" si="899"/>
        <v>4.6424685106009285E-2</v>
      </c>
      <c r="AO503">
        <f t="shared" si="900"/>
        <v>115.28</v>
      </c>
      <c r="AP503" s="136"/>
      <c r="AX503" s="164" t="s">
        <v>1290</v>
      </c>
      <c r="AY503" s="165">
        <v>115.28</v>
      </c>
    </row>
    <row r="504" spans="1:57" s="143" customFormat="1" x14ac:dyDescent="0.3">
      <c r="A504" s="133" t="s">
        <v>1291</v>
      </c>
      <c r="B504" s="133" t="s">
        <v>1067</v>
      </c>
      <c r="C504" s="142"/>
      <c r="D504" s="142"/>
      <c r="E504" s="1">
        <f>VLOOKUP(B504,Площадь!A:B,2,0)</f>
        <v>2.9</v>
      </c>
      <c r="F504" s="143">
        <f t="shared" si="881"/>
        <v>120</v>
      </c>
      <c r="G504" s="135">
        <v>31</v>
      </c>
      <c r="H504" s="135">
        <v>28</v>
      </c>
      <c r="I504" s="135">
        <v>31</v>
      </c>
      <c r="J504" s="135">
        <v>30</v>
      </c>
      <c r="L504" s="144"/>
      <c r="N504" s="16">
        <f t="shared" si="882"/>
        <v>2.9</v>
      </c>
      <c r="O504" s="16">
        <f t="shared" si="883"/>
        <v>2.9</v>
      </c>
      <c r="P504" s="16">
        <f t="shared" si="884"/>
        <v>2.9</v>
      </c>
      <c r="Q504" s="16">
        <f t="shared" si="885"/>
        <v>2.9</v>
      </c>
      <c r="R504" s="147"/>
      <c r="S504" s="159" t="e">
        <f>VLOOKUP(B504,Объем!A:D,4,0)</f>
        <v>#N/A</v>
      </c>
      <c r="T504" s="159" t="e">
        <f>VLOOKUP(B504,Объем!A:E,5,0)</f>
        <v>#N/A</v>
      </c>
      <c r="U504" s="11" t="e">
        <f t="shared" si="886"/>
        <v>#N/A</v>
      </c>
      <c r="V504" s="146"/>
      <c r="W504" s="146"/>
      <c r="X504" s="146"/>
      <c r="Y504" s="146"/>
      <c r="Z504" s="139">
        <f t="shared" si="887"/>
        <v>2.1229452862071035E-2</v>
      </c>
      <c r="AA504" s="139">
        <f t="shared" si="888"/>
        <v>1.7797858975308424E-2</v>
      </c>
      <c r="AB504" s="139">
        <f t="shared" si="889"/>
        <v>7.3973732686298255E-3</v>
      </c>
      <c r="AC504" s="139"/>
      <c r="AD504" s="12">
        <f t="shared" si="890"/>
        <v>2.1229452862071035E-2</v>
      </c>
      <c r="AE504" s="12">
        <f t="shared" si="891"/>
        <v>1.7797858975308424E-2</v>
      </c>
      <c r="AF504" s="12">
        <f t="shared" si="892"/>
        <v>7.3973732686298255E-3</v>
      </c>
      <c r="AG504" s="12">
        <f t="shared" si="893"/>
        <v>0</v>
      </c>
      <c r="AH504" s="30">
        <f t="shared" si="894"/>
        <v>57.719061030455975</v>
      </c>
      <c r="AI504" s="30">
        <f t="shared" si="895"/>
        <v>48.389174939248051</v>
      </c>
      <c r="AJ504" s="30">
        <f t="shared" si="896"/>
        <v>20.112126390216144</v>
      </c>
      <c r="AK504" s="30">
        <f t="shared" si="897"/>
        <v>0</v>
      </c>
      <c r="AL504" s="136"/>
      <c r="AM504" s="30">
        <f t="shared" si="898"/>
        <v>126.22036235992017</v>
      </c>
      <c r="AN504" s="12">
        <f t="shared" si="899"/>
        <v>4.6424685106009285E-2</v>
      </c>
      <c r="AO504">
        <f t="shared" si="900"/>
        <v>115.28</v>
      </c>
      <c r="AP504" s="136"/>
      <c r="AX504" s="164" t="s">
        <v>1291</v>
      </c>
      <c r="AY504" s="165">
        <v>115.28</v>
      </c>
    </row>
    <row r="505" spans="1:57" s="143" customFormat="1" x14ac:dyDescent="0.3">
      <c r="A505" s="133" t="s">
        <v>1292</v>
      </c>
      <c r="B505" s="133" t="s">
        <v>1068</v>
      </c>
      <c r="C505" s="142"/>
      <c r="D505" s="142"/>
      <c r="E505" s="1">
        <f>VLOOKUP(B505,Площадь!A:B,2,0)</f>
        <v>3.4</v>
      </c>
      <c r="F505" s="143">
        <f t="shared" si="881"/>
        <v>120</v>
      </c>
      <c r="G505" s="135">
        <v>31</v>
      </c>
      <c r="H505" s="135">
        <v>28</v>
      </c>
      <c r="I505" s="135">
        <v>31</v>
      </c>
      <c r="J505" s="135">
        <v>30</v>
      </c>
      <c r="L505" s="144"/>
      <c r="N505" s="16">
        <f t="shared" si="882"/>
        <v>3.4</v>
      </c>
      <c r="O505" s="16">
        <f t="shared" si="883"/>
        <v>3.4</v>
      </c>
      <c r="P505" s="16">
        <f t="shared" si="884"/>
        <v>3.4</v>
      </c>
      <c r="Q505" s="16">
        <f t="shared" si="885"/>
        <v>3.4</v>
      </c>
      <c r="R505" s="147"/>
      <c r="S505" s="159" t="e">
        <f>VLOOKUP(B505,Объем!A:D,4,0)</f>
        <v>#N/A</v>
      </c>
      <c r="T505" s="159" t="e">
        <f>VLOOKUP(B505,Объем!A:E,5,0)</f>
        <v>#N/A</v>
      </c>
      <c r="U505" s="11" t="e">
        <f t="shared" si="886"/>
        <v>#N/A</v>
      </c>
      <c r="V505" s="146"/>
      <c r="W505" s="146"/>
      <c r="X505" s="146"/>
      <c r="Y505" s="146"/>
      <c r="Z505" s="139">
        <f t="shared" si="887"/>
        <v>2.4889703355531562E-2</v>
      </c>
      <c r="AA505" s="139">
        <f t="shared" si="888"/>
        <v>2.08664553503616E-2</v>
      </c>
      <c r="AB505" s="139">
        <f t="shared" si="889"/>
        <v>8.6727824528763462E-3</v>
      </c>
      <c r="AC505" s="139"/>
      <c r="AD505" s="12">
        <f t="shared" si="890"/>
        <v>2.4889703355531562E-2</v>
      </c>
      <c r="AE505" s="12">
        <f t="shared" si="891"/>
        <v>2.08664553503616E-2</v>
      </c>
      <c r="AF505" s="12">
        <f t="shared" si="892"/>
        <v>8.6727824528763462E-3</v>
      </c>
      <c r="AG505" s="12">
        <f t="shared" si="893"/>
        <v>0</v>
      </c>
      <c r="AH505" s="30">
        <f t="shared" si="894"/>
        <v>67.670623277086321</v>
      </c>
      <c r="AI505" s="30">
        <f t="shared" si="895"/>
        <v>56.732136135670132</v>
      </c>
      <c r="AJ505" s="30">
        <f t="shared" si="896"/>
        <v>23.579734388529268</v>
      </c>
      <c r="AK505" s="30">
        <f t="shared" si="897"/>
        <v>0</v>
      </c>
      <c r="AL505" s="136"/>
      <c r="AM505" s="30">
        <f t="shared" si="898"/>
        <v>147.98249380128573</v>
      </c>
      <c r="AN505" s="12">
        <f t="shared" si="899"/>
        <v>5.4428941158769506E-2</v>
      </c>
      <c r="AO505">
        <f t="shared" si="900"/>
        <v>135.96</v>
      </c>
      <c r="AP505" s="136"/>
      <c r="AX505" s="164" t="s">
        <v>1292</v>
      </c>
      <c r="AY505" s="165">
        <v>135.96</v>
      </c>
    </row>
    <row r="506" spans="1:57" s="143" customFormat="1" x14ac:dyDescent="0.3">
      <c r="A506" s="133" t="s">
        <v>1293</v>
      </c>
      <c r="B506" s="133" t="s">
        <v>1069</v>
      </c>
      <c r="C506" s="142"/>
      <c r="D506" s="142"/>
      <c r="E506" s="1">
        <f>VLOOKUP(B506,Площадь!A:B,2,0)</f>
        <v>3</v>
      </c>
      <c r="F506" s="143">
        <f t="shared" si="881"/>
        <v>120</v>
      </c>
      <c r="G506" s="135">
        <v>31</v>
      </c>
      <c r="H506" s="135">
        <v>28</v>
      </c>
      <c r="I506" s="135">
        <v>31</v>
      </c>
      <c r="J506" s="135">
        <v>30</v>
      </c>
      <c r="L506" s="144"/>
      <c r="N506" s="16">
        <f t="shared" si="882"/>
        <v>3</v>
      </c>
      <c r="O506" s="16">
        <f t="shared" si="883"/>
        <v>3</v>
      </c>
      <c r="P506" s="16">
        <f t="shared" si="884"/>
        <v>3</v>
      </c>
      <c r="Q506" s="16">
        <f t="shared" si="885"/>
        <v>3</v>
      </c>
      <c r="R506" s="147"/>
      <c r="S506" s="159" t="e">
        <f>VLOOKUP(B506,Объем!A:D,4,0)</f>
        <v>#N/A</v>
      </c>
      <c r="T506" s="159" t="e">
        <f>VLOOKUP(B506,Объем!A:E,5,0)</f>
        <v>#N/A</v>
      </c>
      <c r="U506" s="11" t="e">
        <f t="shared" si="886"/>
        <v>#N/A</v>
      </c>
      <c r="V506" s="146"/>
      <c r="W506" s="146"/>
      <c r="X506" s="146"/>
      <c r="Y506" s="146"/>
      <c r="Z506" s="139">
        <f t="shared" si="887"/>
        <v>2.1961502960763143E-2</v>
      </c>
      <c r="AA506" s="139">
        <f t="shared" si="888"/>
        <v>1.8411578250319062E-2</v>
      </c>
      <c r="AB506" s="139">
        <f t="shared" si="889"/>
        <v>7.6524551054791296E-3</v>
      </c>
      <c r="AC506" s="139"/>
      <c r="AD506" s="12">
        <f t="shared" si="890"/>
        <v>2.1961502960763143E-2</v>
      </c>
      <c r="AE506" s="12">
        <f t="shared" si="891"/>
        <v>1.8411578250319062E-2</v>
      </c>
      <c r="AF506" s="12">
        <f t="shared" si="892"/>
        <v>7.6524551054791296E-3</v>
      </c>
      <c r="AG506" s="12">
        <f t="shared" si="893"/>
        <v>0</v>
      </c>
      <c r="AH506" s="30">
        <f t="shared" si="894"/>
        <v>59.709373479782052</v>
      </c>
      <c r="AI506" s="30">
        <f t="shared" si="895"/>
        <v>50.057767178532472</v>
      </c>
      <c r="AJ506" s="30">
        <f t="shared" si="896"/>
        <v>20.805647989878768</v>
      </c>
      <c r="AK506" s="30">
        <f t="shared" si="897"/>
        <v>0</v>
      </c>
      <c r="AL506" s="136"/>
      <c r="AM506" s="30">
        <f t="shared" si="898"/>
        <v>130.5727886481933</v>
      </c>
      <c r="AN506" s="12">
        <f t="shared" si="899"/>
        <v>4.8025536316561333E-2</v>
      </c>
      <c r="AO506">
        <f t="shared" si="900"/>
        <v>119.64</v>
      </c>
      <c r="AP506" s="136"/>
      <c r="AX506" s="164" t="s">
        <v>1293</v>
      </c>
      <c r="AY506" s="165">
        <v>119.64</v>
      </c>
    </row>
    <row r="507" spans="1:57" s="143" customFormat="1" x14ac:dyDescent="0.3">
      <c r="A507" s="133" t="s">
        <v>594</v>
      </c>
      <c r="B507" s="133" t="s">
        <v>1070</v>
      </c>
      <c r="C507" s="142"/>
      <c r="D507" s="142"/>
      <c r="E507" s="1">
        <f>VLOOKUP(B507,Площадь!A:B,2,0)</f>
        <v>4.0999999999999996</v>
      </c>
      <c r="F507" s="143">
        <f t="shared" si="881"/>
        <v>120</v>
      </c>
      <c r="G507" s="135">
        <v>31</v>
      </c>
      <c r="H507" s="135">
        <v>28</v>
      </c>
      <c r="I507" s="135">
        <v>31</v>
      </c>
      <c r="J507" s="135">
        <v>30</v>
      </c>
      <c r="L507" s="144"/>
      <c r="N507" s="16">
        <f t="shared" si="882"/>
        <v>4.0999999999999996</v>
      </c>
      <c r="O507" s="16">
        <f t="shared" si="883"/>
        <v>4.0999999999999996</v>
      </c>
      <c r="P507" s="16">
        <f t="shared" si="884"/>
        <v>4.0999999999999996</v>
      </c>
      <c r="Q507" s="16">
        <f t="shared" si="885"/>
        <v>4.0999999999999996</v>
      </c>
      <c r="R507" s="147"/>
      <c r="S507" s="159" t="e">
        <f>VLOOKUP(B507,Объем!A:D,4,0)</f>
        <v>#N/A</v>
      </c>
      <c r="T507" s="159" t="e">
        <f>VLOOKUP(B507,Объем!A:E,5,0)</f>
        <v>#N/A</v>
      </c>
      <c r="U507" s="11" t="e">
        <f t="shared" si="886"/>
        <v>#N/A</v>
      </c>
      <c r="V507" s="146"/>
      <c r="W507" s="146"/>
      <c r="X507" s="146"/>
      <c r="Y507" s="146"/>
      <c r="Z507" s="139">
        <f t="shared" si="887"/>
        <v>3.001405404637629E-2</v>
      </c>
      <c r="AA507" s="139">
        <f t="shared" si="888"/>
        <v>2.5162490275436048E-2</v>
      </c>
      <c r="AB507" s="139">
        <f t="shared" si="889"/>
        <v>1.0458355310821477E-2</v>
      </c>
      <c r="AC507" s="139"/>
      <c r="AD507" s="12">
        <f t="shared" si="890"/>
        <v>3.001405404637629E-2</v>
      </c>
      <c r="AE507" s="12">
        <f t="shared" si="891"/>
        <v>2.5162490275436048E-2</v>
      </c>
      <c r="AF507" s="12">
        <f t="shared" si="892"/>
        <v>1.0458355310821477E-2</v>
      </c>
      <c r="AG507" s="12">
        <f t="shared" si="893"/>
        <v>0</v>
      </c>
      <c r="AH507" s="30">
        <f t="shared" si="894"/>
        <v>81.60281042236879</v>
      </c>
      <c r="AI507" s="30">
        <f t="shared" si="895"/>
        <v>68.412281810661042</v>
      </c>
      <c r="AJ507" s="30">
        <f t="shared" si="896"/>
        <v>28.43438558616765</v>
      </c>
      <c r="AK507" s="30">
        <f t="shared" si="897"/>
        <v>0</v>
      </c>
      <c r="AL507" s="136"/>
      <c r="AM507" s="30">
        <f t="shared" si="898"/>
        <v>178.44947781919748</v>
      </c>
      <c r="AN507" s="12">
        <f t="shared" si="899"/>
        <v>6.5634899632633817E-2</v>
      </c>
      <c r="AO507">
        <f t="shared" si="900"/>
        <v>163.12</v>
      </c>
      <c r="AP507" s="136"/>
      <c r="AX507" s="164" t="s">
        <v>594</v>
      </c>
      <c r="AY507" s="165">
        <v>163.12</v>
      </c>
    </row>
    <row r="508" spans="1:57" s="143" customFormat="1" x14ac:dyDescent="0.3">
      <c r="A508" s="133" t="s">
        <v>595</v>
      </c>
      <c r="B508" s="133" t="s">
        <v>145</v>
      </c>
      <c r="C508" s="142"/>
      <c r="D508" s="142"/>
      <c r="E508" s="1">
        <f>VLOOKUP(B508,Площадь!A:B,2,0)</f>
        <v>4.7</v>
      </c>
      <c r="F508" s="143">
        <f t="shared" si="881"/>
        <v>120</v>
      </c>
      <c r="G508" s="135">
        <v>31</v>
      </c>
      <c r="H508" s="135">
        <v>28</v>
      </c>
      <c r="I508" s="135">
        <v>31</v>
      </c>
      <c r="J508" s="135">
        <v>30</v>
      </c>
      <c r="L508" s="144"/>
      <c r="N508" s="16">
        <f t="shared" si="882"/>
        <v>4.7</v>
      </c>
      <c r="O508" s="16">
        <f t="shared" si="883"/>
        <v>4.7</v>
      </c>
      <c r="P508" s="16">
        <f t="shared" si="884"/>
        <v>4.7</v>
      </c>
      <c r="Q508" s="16">
        <f t="shared" si="885"/>
        <v>4.7</v>
      </c>
      <c r="R508" s="147"/>
      <c r="S508" s="159" t="e">
        <f>VLOOKUP(B508,Объем!A:D,4,0)</f>
        <v>#N/A</v>
      </c>
      <c r="T508" s="159" t="e">
        <f>VLOOKUP(B508,Объем!A:E,5,0)</f>
        <v>#N/A</v>
      </c>
      <c r="U508" s="11" t="e">
        <f t="shared" si="886"/>
        <v>#N/A</v>
      </c>
      <c r="V508" s="146"/>
      <c r="W508" s="146"/>
      <c r="X508" s="146"/>
      <c r="Y508" s="146"/>
      <c r="Z508" s="139">
        <f t="shared" si="887"/>
        <v>3.4406354638528924E-2</v>
      </c>
      <c r="AA508" s="139">
        <f t="shared" si="888"/>
        <v>2.8844805925499862E-2</v>
      </c>
      <c r="AB508" s="139">
        <f t="shared" si="889"/>
        <v>1.1988846331917304E-2</v>
      </c>
      <c r="AC508" s="139"/>
      <c r="AD508" s="12">
        <f t="shared" si="890"/>
        <v>3.4406354638528924E-2</v>
      </c>
      <c r="AE508" s="12">
        <f t="shared" si="891"/>
        <v>2.8844805925499862E-2</v>
      </c>
      <c r="AF508" s="12">
        <f t="shared" si="892"/>
        <v>1.1988846331917304E-2</v>
      </c>
      <c r="AG508" s="12">
        <f t="shared" si="893"/>
        <v>0</v>
      </c>
      <c r="AH508" s="30">
        <f t="shared" si="894"/>
        <v>93.544685118325219</v>
      </c>
      <c r="AI508" s="30">
        <f t="shared" si="895"/>
        <v>78.423835246367545</v>
      </c>
      <c r="AJ508" s="30">
        <f t="shared" si="896"/>
        <v>32.595515184143409</v>
      </c>
      <c r="AK508" s="30">
        <f t="shared" si="897"/>
        <v>0</v>
      </c>
      <c r="AL508" s="136"/>
      <c r="AM508" s="30">
        <f t="shared" si="898"/>
        <v>204.56403554883619</v>
      </c>
      <c r="AN508" s="12">
        <f t="shared" si="899"/>
        <v>7.5240006895946093E-2</v>
      </c>
      <c r="AO508">
        <f t="shared" si="900"/>
        <v>187.04</v>
      </c>
      <c r="AP508" s="136"/>
      <c r="AX508" s="164" t="s">
        <v>595</v>
      </c>
      <c r="AY508" s="165">
        <v>187.04</v>
      </c>
    </row>
    <row r="509" spans="1:57" s="143" customFormat="1" x14ac:dyDescent="0.3">
      <c r="A509" s="133" t="s">
        <v>1254</v>
      </c>
      <c r="B509" s="133" t="s">
        <v>146</v>
      </c>
      <c r="C509" s="142"/>
      <c r="D509" s="142"/>
      <c r="E509" s="1">
        <f>VLOOKUP(B509,Площадь!A:B,2,0)</f>
        <v>3.6</v>
      </c>
      <c r="F509" s="143">
        <f t="shared" si="881"/>
        <v>120</v>
      </c>
      <c r="G509" s="135">
        <v>31</v>
      </c>
      <c r="H509" s="135">
        <v>28</v>
      </c>
      <c r="I509" s="135">
        <v>31</v>
      </c>
      <c r="J509" s="135">
        <v>30</v>
      </c>
      <c r="L509" s="144"/>
      <c r="N509" s="16">
        <f t="shared" si="882"/>
        <v>3.6</v>
      </c>
      <c r="O509" s="16">
        <f t="shared" si="883"/>
        <v>3.6</v>
      </c>
      <c r="P509" s="16">
        <f t="shared" si="884"/>
        <v>3.6</v>
      </c>
      <c r="Q509" s="16">
        <f t="shared" si="885"/>
        <v>3.6</v>
      </c>
      <c r="R509" s="147"/>
      <c r="S509" s="159" t="e">
        <f>VLOOKUP(B509,Объем!A:D,4,0)</f>
        <v>#N/A</v>
      </c>
      <c r="T509" s="159" t="e">
        <f>VLOOKUP(B509,Объем!A:E,5,0)</f>
        <v>#N/A</v>
      </c>
      <c r="U509" s="11" t="e">
        <f t="shared" si="886"/>
        <v>#N/A</v>
      </c>
      <c r="V509" s="146"/>
      <c r="W509" s="146"/>
      <c r="X509" s="146"/>
      <c r="Y509" s="146"/>
      <c r="Z509" s="139">
        <f t="shared" si="887"/>
        <v>2.6353803552915771E-2</v>
      </c>
      <c r="AA509" s="139">
        <f t="shared" si="888"/>
        <v>2.2093893900382872E-2</v>
      </c>
      <c r="AB509" s="139">
        <f t="shared" si="889"/>
        <v>9.1829461265749562E-3</v>
      </c>
      <c r="AC509" s="139"/>
      <c r="AD509" s="12">
        <f t="shared" si="890"/>
        <v>2.6353803552915771E-2</v>
      </c>
      <c r="AE509" s="12">
        <f t="shared" si="891"/>
        <v>2.2093893900382872E-2</v>
      </c>
      <c r="AF509" s="12">
        <f t="shared" si="892"/>
        <v>9.1829461265749562E-3</v>
      </c>
      <c r="AG509" s="12">
        <f t="shared" si="893"/>
        <v>0</v>
      </c>
      <c r="AH509" s="30">
        <f t="shared" si="894"/>
        <v>71.651248175738459</v>
      </c>
      <c r="AI509" s="30">
        <f t="shared" si="895"/>
        <v>60.069320614238961</v>
      </c>
      <c r="AJ509" s="30">
        <f t="shared" si="896"/>
        <v>24.966777587854523</v>
      </c>
      <c r="AK509" s="30">
        <f t="shared" si="897"/>
        <v>0</v>
      </c>
      <c r="AL509" s="136"/>
      <c r="AM509" s="30">
        <f t="shared" si="898"/>
        <v>156.68734637783194</v>
      </c>
      <c r="AN509" s="12">
        <f t="shared" si="899"/>
        <v>5.7630643579873603E-2</v>
      </c>
      <c r="AO509">
        <f t="shared" si="900"/>
        <v>143.56</v>
      </c>
      <c r="AP509" s="136"/>
      <c r="AX509" s="164" t="s">
        <v>1254</v>
      </c>
      <c r="AY509" s="165">
        <v>143.56</v>
      </c>
    </row>
    <row r="510" spans="1:57" s="143" customFormat="1" x14ac:dyDescent="0.3">
      <c r="A510" s="133" t="s">
        <v>1255</v>
      </c>
      <c r="B510" s="133" t="s">
        <v>147</v>
      </c>
      <c r="C510" s="142"/>
      <c r="D510" s="142"/>
      <c r="E510" s="1">
        <f>VLOOKUP(B510,Площадь!A:B,2,0)</f>
        <v>4.2</v>
      </c>
      <c r="F510" s="143">
        <f t="shared" si="881"/>
        <v>120</v>
      </c>
      <c r="G510" s="135">
        <v>31</v>
      </c>
      <c r="H510" s="135">
        <v>28</v>
      </c>
      <c r="I510" s="135">
        <v>31</v>
      </c>
      <c r="J510" s="135">
        <v>30</v>
      </c>
      <c r="L510" s="144"/>
      <c r="N510" s="16">
        <f t="shared" si="882"/>
        <v>4.2</v>
      </c>
      <c r="O510" s="16">
        <f t="shared" si="883"/>
        <v>4.2</v>
      </c>
      <c r="P510" s="16">
        <f t="shared" si="884"/>
        <v>4.2</v>
      </c>
      <c r="Q510" s="16">
        <f t="shared" si="885"/>
        <v>4.2</v>
      </c>
      <c r="R510" s="147"/>
      <c r="S510" s="159" t="e">
        <f>VLOOKUP(B510,Объем!A:D,4,0)</f>
        <v>#N/A</v>
      </c>
      <c r="T510" s="159" t="e">
        <f>VLOOKUP(B510,Объем!A:E,5,0)</f>
        <v>#N/A</v>
      </c>
      <c r="U510" s="11" t="e">
        <f t="shared" si="886"/>
        <v>#N/A</v>
      </c>
      <c r="V510" s="146"/>
      <c r="W510" s="146"/>
      <c r="X510" s="146"/>
      <c r="Y510" s="146"/>
      <c r="Z510" s="139">
        <f t="shared" si="887"/>
        <v>3.0746104145068398E-2</v>
      </c>
      <c r="AA510" s="139">
        <f t="shared" si="888"/>
        <v>2.5776209550446686E-2</v>
      </c>
      <c r="AB510" s="139">
        <f t="shared" si="889"/>
        <v>1.0713437147670781E-2</v>
      </c>
      <c r="AC510" s="139"/>
      <c r="AD510" s="12">
        <f t="shared" si="890"/>
        <v>3.0746104145068398E-2</v>
      </c>
      <c r="AE510" s="12">
        <f t="shared" si="891"/>
        <v>2.5776209550446686E-2</v>
      </c>
      <c r="AF510" s="12">
        <f t="shared" si="892"/>
        <v>1.0713437147670781E-2</v>
      </c>
      <c r="AG510" s="12">
        <f t="shared" si="893"/>
        <v>0</v>
      </c>
      <c r="AH510" s="30">
        <f t="shared" si="894"/>
        <v>83.593122871694874</v>
      </c>
      <c r="AI510" s="30">
        <f t="shared" si="895"/>
        <v>70.080874049945464</v>
      </c>
      <c r="AJ510" s="30">
        <f t="shared" si="896"/>
        <v>29.127907185830274</v>
      </c>
      <c r="AK510" s="30">
        <f t="shared" si="897"/>
        <v>0</v>
      </c>
      <c r="AL510" s="136"/>
      <c r="AM510" s="30">
        <f t="shared" si="898"/>
        <v>182.80190410747062</v>
      </c>
      <c r="AN510" s="12">
        <f t="shared" si="899"/>
        <v>6.7235750843185865E-2</v>
      </c>
      <c r="AO510">
        <f t="shared" si="900"/>
        <v>167.48</v>
      </c>
      <c r="AP510" s="136"/>
      <c r="AX510" s="164" t="s">
        <v>1255</v>
      </c>
      <c r="AY510" s="165">
        <v>167.48</v>
      </c>
    </row>
    <row r="511" spans="1:57" s="143" customFormat="1" x14ac:dyDescent="0.3">
      <c r="A511" s="133" t="s">
        <v>1294</v>
      </c>
      <c r="B511" s="133" t="s">
        <v>148</v>
      </c>
      <c r="C511" s="142"/>
      <c r="D511" s="142"/>
      <c r="E511" s="1">
        <f>VLOOKUP(B511,Площадь!A:B,2,0)</f>
        <v>5</v>
      </c>
      <c r="F511" s="143">
        <f t="shared" si="881"/>
        <v>120</v>
      </c>
      <c r="G511" s="135">
        <v>31</v>
      </c>
      <c r="H511" s="135">
        <v>28</v>
      </c>
      <c r="I511" s="135">
        <v>31</v>
      </c>
      <c r="J511" s="135">
        <v>30</v>
      </c>
      <c r="L511" s="144"/>
      <c r="N511" s="16">
        <f t="shared" si="882"/>
        <v>5</v>
      </c>
      <c r="O511" s="16">
        <f t="shared" si="883"/>
        <v>5</v>
      </c>
      <c r="P511" s="16">
        <f t="shared" si="884"/>
        <v>5</v>
      </c>
      <c r="Q511" s="16">
        <f t="shared" si="885"/>
        <v>5</v>
      </c>
      <c r="R511" s="147"/>
      <c r="S511" s="159" t="e">
        <f>VLOOKUP(B511,Объем!A:D,4,0)</f>
        <v>#N/A</v>
      </c>
      <c r="T511" s="159" t="e">
        <f>VLOOKUP(B511,Объем!A:E,5,0)</f>
        <v>#N/A</v>
      </c>
      <c r="U511" s="11" t="e">
        <f t="shared" si="886"/>
        <v>#N/A</v>
      </c>
      <c r="V511" s="146"/>
      <c r="W511" s="146"/>
      <c r="X511" s="146"/>
      <c r="Y511" s="146"/>
      <c r="Z511" s="139">
        <f t="shared" si="887"/>
        <v>3.6602504934605234E-2</v>
      </c>
      <c r="AA511" s="139">
        <f t="shared" si="888"/>
        <v>3.0685963750531765E-2</v>
      </c>
      <c r="AB511" s="139">
        <f t="shared" si="889"/>
        <v>1.2754091842465216E-2</v>
      </c>
      <c r="AC511" s="139"/>
      <c r="AD511" s="12">
        <f t="shared" si="890"/>
        <v>3.6602504934605234E-2</v>
      </c>
      <c r="AE511" s="12">
        <f t="shared" si="891"/>
        <v>3.0685963750531765E-2</v>
      </c>
      <c r="AF511" s="12">
        <f t="shared" si="892"/>
        <v>1.2754091842465216E-2</v>
      </c>
      <c r="AG511" s="12">
        <f t="shared" si="893"/>
        <v>0</v>
      </c>
      <c r="AH511" s="30">
        <f t="shared" si="894"/>
        <v>99.515622466303412</v>
      </c>
      <c r="AI511" s="30">
        <f t="shared" si="895"/>
        <v>83.429611964220783</v>
      </c>
      <c r="AJ511" s="30">
        <f t="shared" si="896"/>
        <v>34.676079983131281</v>
      </c>
      <c r="AK511" s="30">
        <f t="shared" si="897"/>
        <v>0</v>
      </c>
      <c r="AL511" s="136"/>
      <c r="AM511" s="30">
        <f t="shared" si="898"/>
        <v>217.62131441365545</v>
      </c>
      <c r="AN511" s="12">
        <f t="shared" si="899"/>
        <v>8.0042560527602211E-2</v>
      </c>
      <c r="AO511">
        <f t="shared" si="900"/>
        <v>199</v>
      </c>
      <c r="AP511" s="136"/>
      <c r="AX511" s="164" t="s">
        <v>1294</v>
      </c>
      <c r="AY511" s="165">
        <v>199</v>
      </c>
    </row>
    <row r="512" spans="1:57" s="143" customFormat="1" x14ac:dyDescent="0.3">
      <c r="A512" s="133" t="s">
        <v>596</v>
      </c>
      <c r="B512" s="133" t="s">
        <v>149</v>
      </c>
      <c r="C512" s="142"/>
      <c r="D512" s="142"/>
      <c r="E512" s="1">
        <f>VLOOKUP(B512,Площадь!A:B,2,0)</f>
        <v>3.1</v>
      </c>
      <c r="F512" s="143">
        <f t="shared" si="881"/>
        <v>120</v>
      </c>
      <c r="G512" s="135">
        <v>31</v>
      </c>
      <c r="H512" s="135">
        <v>28</v>
      </c>
      <c r="I512" s="135">
        <v>31</v>
      </c>
      <c r="J512" s="135">
        <v>30</v>
      </c>
      <c r="L512" s="144"/>
      <c r="N512" s="16">
        <f t="shared" si="882"/>
        <v>3.1</v>
      </c>
      <c r="O512" s="16">
        <f t="shared" si="883"/>
        <v>3.1</v>
      </c>
      <c r="P512" s="16">
        <f t="shared" si="884"/>
        <v>3.1</v>
      </c>
      <c r="Q512" s="16">
        <f t="shared" si="885"/>
        <v>3.1</v>
      </c>
      <c r="R512" s="147"/>
      <c r="S512" s="159" t="e">
        <f>VLOOKUP(B512,Объем!A:D,4,0)</f>
        <v>#N/A</v>
      </c>
      <c r="T512" s="159" t="e">
        <f>VLOOKUP(B512,Объем!A:E,5,0)</f>
        <v>#N/A</v>
      </c>
      <c r="U512" s="11" t="e">
        <f t="shared" si="886"/>
        <v>#N/A</v>
      </c>
      <c r="V512" s="146"/>
      <c r="W512" s="146"/>
      <c r="X512" s="146"/>
      <c r="Y512" s="146"/>
      <c r="Z512" s="139">
        <f t="shared" si="887"/>
        <v>2.2693553059455248E-2</v>
      </c>
      <c r="AA512" s="139">
        <f t="shared" si="888"/>
        <v>1.9025297525329696E-2</v>
      </c>
      <c r="AB512" s="139">
        <f t="shared" si="889"/>
        <v>7.9075369423284338E-3</v>
      </c>
      <c r="AC512" s="139"/>
      <c r="AD512" s="12">
        <f t="shared" si="890"/>
        <v>2.2693553059455248E-2</v>
      </c>
      <c r="AE512" s="12">
        <f t="shared" si="891"/>
        <v>1.9025297525329696E-2</v>
      </c>
      <c r="AF512" s="12">
        <f t="shared" si="892"/>
        <v>7.9075369423284338E-3</v>
      </c>
      <c r="AG512" s="12">
        <f t="shared" si="893"/>
        <v>0</v>
      </c>
      <c r="AH512" s="30">
        <f t="shared" si="894"/>
        <v>61.699685929108121</v>
      </c>
      <c r="AI512" s="30">
        <f t="shared" si="895"/>
        <v>51.726359417816887</v>
      </c>
      <c r="AJ512" s="30">
        <f t="shared" si="896"/>
        <v>21.499169589541392</v>
      </c>
      <c r="AK512" s="30">
        <f t="shared" si="897"/>
        <v>0</v>
      </c>
      <c r="AL512" s="136"/>
      <c r="AM512" s="30">
        <f t="shared" si="898"/>
        <v>134.9252149364664</v>
      </c>
      <c r="AN512" s="12">
        <f t="shared" si="899"/>
        <v>4.9626387527113375E-2</v>
      </c>
      <c r="AO512">
        <f t="shared" si="900"/>
        <v>123.42</v>
      </c>
      <c r="AP512" s="136"/>
      <c r="AX512" s="164" t="s">
        <v>596</v>
      </c>
      <c r="AY512" s="165">
        <v>123.42</v>
      </c>
    </row>
    <row r="513" spans="1:51" s="143" customFormat="1" x14ac:dyDescent="0.3">
      <c r="A513" s="133" t="s">
        <v>1318</v>
      </c>
      <c r="B513" s="133" t="s">
        <v>150</v>
      </c>
      <c r="C513" s="142"/>
      <c r="D513" s="142"/>
      <c r="E513" s="1">
        <f>VLOOKUP(B513,Площадь!A:B,2,0)</f>
        <v>4.5</v>
      </c>
      <c r="F513" s="143">
        <f t="shared" si="881"/>
        <v>120</v>
      </c>
      <c r="G513" s="135">
        <v>31</v>
      </c>
      <c r="H513" s="135">
        <v>28</v>
      </c>
      <c r="I513" s="135">
        <v>31</v>
      </c>
      <c r="J513" s="135">
        <v>30</v>
      </c>
      <c r="L513" s="144"/>
      <c r="N513" s="16">
        <f t="shared" si="882"/>
        <v>4.5</v>
      </c>
      <c r="O513" s="16">
        <f t="shared" si="883"/>
        <v>4.5</v>
      </c>
      <c r="P513" s="16">
        <f t="shared" si="884"/>
        <v>4.5</v>
      </c>
      <c r="Q513" s="16">
        <f t="shared" si="885"/>
        <v>4.5</v>
      </c>
      <c r="R513" s="147"/>
      <c r="S513" s="159" t="e">
        <f>VLOOKUP(B513,Объем!A:D,4,0)</f>
        <v>#N/A</v>
      </c>
      <c r="T513" s="159" t="e">
        <f>VLOOKUP(B513,Объем!A:E,5,0)</f>
        <v>#N/A</v>
      </c>
      <c r="U513" s="11" t="e">
        <f t="shared" si="886"/>
        <v>#N/A</v>
      </c>
      <c r="V513" s="146"/>
      <c r="W513" s="146"/>
      <c r="X513" s="146"/>
      <c r="Y513" s="146"/>
      <c r="Z513" s="139">
        <f t="shared" si="887"/>
        <v>3.2942254441144715E-2</v>
      </c>
      <c r="AA513" s="139">
        <f t="shared" si="888"/>
        <v>2.7617367375478589E-2</v>
      </c>
      <c r="AB513" s="139">
        <f t="shared" si="889"/>
        <v>1.1478682658218695E-2</v>
      </c>
      <c r="AC513" s="139"/>
      <c r="AD513" s="12">
        <f t="shared" si="890"/>
        <v>3.2942254441144715E-2</v>
      </c>
      <c r="AE513" s="12">
        <f t="shared" si="891"/>
        <v>2.7617367375478589E-2</v>
      </c>
      <c r="AF513" s="12">
        <f t="shared" si="892"/>
        <v>1.1478682658218695E-2</v>
      </c>
      <c r="AG513" s="12">
        <f t="shared" si="893"/>
        <v>0</v>
      </c>
      <c r="AH513" s="30">
        <f t="shared" si="894"/>
        <v>89.564060219673081</v>
      </c>
      <c r="AI513" s="30">
        <f t="shared" si="895"/>
        <v>75.086650767798702</v>
      </c>
      <c r="AJ513" s="30">
        <f t="shared" si="896"/>
        <v>31.208471984818154</v>
      </c>
      <c r="AK513" s="30">
        <f t="shared" si="897"/>
        <v>0</v>
      </c>
      <c r="AL513" s="136"/>
      <c r="AM513" s="30">
        <f t="shared" si="898"/>
        <v>195.85918297228991</v>
      </c>
      <c r="AN513" s="12">
        <f t="shared" si="899"/>
        <v>7.2038304474841997E-2</v>
      </c>
      <c r="AO513">
        <f t="shared" si="900"/>
        <v>179.44</v>
      </c>
      <c r="AP513" s="136"/>
      <c r="AX513" s="164" t="s">
        <v>1318</v>
      </c>
      <c r="AY513" s="165">
        <v>179.44</v>
      </c>
    </row>
    <row r="514" spans="1:51" s="143" customFormat="1" x14ac:dyDescent="0.3">
      <c r="A514" s="133" t="s">
        <v>597</v>
      </c>
      <c r="B514" s="133" t="s">
        <v>151</v>
      </c>
      <c r="C514" s="142"/>
      <c r="D514" s="142"/>
      <c r="E514" s="1">
        <f>VLOOKUP(B514,Площадь!A:B,2,0)</f>
        <v>2.5</v>
      </c>
      <c r="F514" s="143">
        <f t="shared" si="881"/>
        <v>120</v>
      </c>
      <c r="G514" s="135">
        <v>31</v>
      </c>
      <c r="H514" s="135">
        <v>28</v>
      </c>
      <c r="I514" s="135">
        <v>31</v>
      </c>
      <c r="J514" s="135">
        <v>30</v>
      </c>
      <c r="L514" s="144"/>
      <c r="N514" s="16">
        <f t="shared" si="882"/>
        <v>2.5</v>
      </c>
      <c r="O514" s="16">
        <f t="shared" si="883"/>
        <v>2.5</v>
      </c>
      <c r="P514" s="16">
        <f t="shared" si="884"/>
        <v>2.5</v>
      </c>
      <c r="Q514" s="16">
        <f t="shared" si="885"/>
        <v>2.5</v>
      </c>
      <c r="R514" s="147"/>
      <c r="S514" s="159" t="e">
        <f>VLOOKUP(B514,Объем!A:D,4,0)</f>
        <v>#N/A</v>
      </c>
      <c r="T514" s="159" t="e">
        <f>VLOOKUP(B514,Объем!A:E,5,0)</f>
        <v>#N/A</v>
      </c>
      <c r="U514" s="11" t="e">
        <f t="shared" si="886"/>
        <v>#N/A</v>
      </c>
      <c r="V514" s="146"/>
      <c r="W514" s="146"/>
      <c r="X514" s="146"/>
      <c r="Y514" s="146"/>
      <c r="Z514" s="139">
        <f t="shared" si="887"/>
        <v>1.8301252467302617E-2</v>
      </c>
      <c r="AA514" s="139">
        <f t="shared" si="888"/>
        <v>1.5342981875265883E-2</v>
      </c>
      <c r="AB514" s="139">
        <f t="shared" si="889"/>
        <v>6.377045921232608E-3</v>
      </c>
      <c r="AC514" s="139"/>
      <c r="AD514" s="12">
        <f t="shared" si="890"/>
        <v>1.8301252467302617E-2</v>
      </c>
      <c r="AE514" s="12">
        <f t="shared" si="891"/>
        <v>1.5342981875265883E-2</v>
      </c>
      <c r="AF514" s="12">
        <f t="shared" si="892"/>
        <v>6.377045921232608E-3</v>
      </c>
      <c r="AG514" s="12">
        <f t="shared" si="893"/>
        <v>0</v>
      </c>
      <c r="AH514" s="30">
        <f t="shared" si="894"/>
        <v>49.757811233151706</v>
      </c>
      <c r="AI514" s="30">
        <f t="shared" si="895"/>
        <v>41.714805982110391</v>
      </c>
      <c r="AJ514" s="30">
        <f t="shared" si="896"/>
        <v>17.33803999156564</v>
      </c>
      <c r="AK514" s="30">
        <f t="shared" si="897"/>
        <v>0</v>
      </c>
      <c r="AL514" s="136"/>
      <c r="AM514" s="30">
        <f t="shared" si="898"/>
        <v>108.81065720682773</v>
      </c>
      <c r="AN514" s="12">
        <f t="shared" si="899"/>
        <v>4.0021280263801105E-2</v>
      </c>
      <c r="AO514">
        <f t="shared" si="900"/>
        <v>100.04</v>
      </c>
      <c r="AP514" s="136"/>
      <c r="AX514" s="164" t="s">
        <v>597</v>
      </c>
      <c r="AY514" s="165">
        <v>100.04</v>
      </c>
    </row>
    <row r="515" spans="1:51" s="143" customFormat="1" x14ac:dyDescent="0.3">
      <c r="A515" s="133" t="s">
        <v>1187</v>
      </c>
      <c r="B515" s="133" t="s">
        <v>152</v>
      </c>
      <c r="C515" s="142"/>
      <c r="D515" s="142"/>
      <c r="E515" s="1">
        <f>VLOOKUP(B515,Площадь!A:B,2,0)</f>
        <v>3.2</v>
      </c>
      <c r="F515" s="143">
        <f t="shared" ref="F515:F578" si="901">SUM(G515:J515)</f>
        <v>120</v>
      </c>
      <c r="G515" s="135">
        <v>31</v>
      </c>
      <c r="H515" s="135">
        <v>28</v>
      </c>
      <c r="I515" s="135">
        <v>31</v>
      </c>
      <c r="J515" s="135">
        <v>30</v>
      </c>
      <c r="L515" s="144"/>
      <c r="N515" s="16">
        <f t="shared" ref="N515:N578" si="902">ROUND($E515/G$37*G515,2)</f>
        <v>3.2</v>
      </c>
      <c r="O515" s="16">
        <f t="shared" ref="O515:O578" si="903">ROUND($E515/H$37*H515,2)</f>
        <v>3.2</v>
      </c>
      <c r="P515" s="16">
        <f t="shared" ref="P515:P578" si="904">ROUND($E515/I$37*I515,2)</f>
        <v>3.2</v>
      </c>
      <c r="Q515" s="16">
        <f t="shared" ref="Q515:Q578" si="905">ROUND($E515/J$37*J515,2)</f>
        <v>3.2</v>
      </c>
      <c r="R515" s="147"/>
      <c r="S515" s="159" t="e">
        <f>VLOOKUP(B515,Объем!A:D,4,0)</f>
        <v>#N/A</v>
      </c>
      <c r="T515" s="159" t="e">
        <f>VLOOKUP(B515,Объем!A:E,5,0)</f>
        <v>#N/A</v>
      </c>
      <c r="U515" s="11" t="e">
        <f t="shared" ref="U515:U578" si="906">T515-S515</f>
        <v>#N/A</v>
      </c>
      <c r="V515" s="146"/>
      <c r="W515" s="146"/>
      <c r="X515" s="146"/>
      <c r="Y515" s="146"/>
      <c r="Z515" s="139">
        <f t="shared" ref="Z515:Z578" si="907">Z$627/$N$627*N515</f>
        <v>2.3425603158147353E-2</v>
      </c>
      <c r="AA515" s="139">
        <f t="shared" ref="AA515:AA578" si="908">AA$627/$O$627*O515</f>
        <v>1.9639016800340331E-2</v>
      </c>
      <c r="AB515" s="139">
        <f t="shared" ref="AB515:AB578" si="909">AB$627/$P$627*P515</f>
        <v>8.1626187791777379E-3</v>
      </c>
      <c r="AC515" s="139"/>
      <c r="AD515" s="12">
        <f t="shared" si="890"/>
        <v>2.3425603158147353E-2</v>
      </c>
      <c r="AE515" s="12">
        <f t="shared" si="891"/>
        <v>1.9639016800340331E-2</v>
      </c>
      <c r="AF515" s="12">
        <f t="shared" si="892"/>
        <v>8.1626187791777379E-3</v>
      </c>
      <c r="AG515" s="12">
        <f t="shared" si="893"/>
        <v>0</v>
      </c>
      <c r="AH515" s="30">
        <f t="shared" si="894"/>
        <v>63.68999837843419</v>
      </c>
      <c r="AI515" s="30">
        <f t="shared" si="895"/>
        <v>53.394951657101302</v>
      </c>
      <c r="AJ515" s="30">
        <f t="shared" si="896"/>
        <v>22.19269118920402</v>
      </c>
      <c r="AK515" s="30">
        <f t="shared" si="897"/>
        <v>0</v>
      </c>
      <c r="AL515" s="136"/>
      <c r="AM515" s="30">
        <f t="shared" si="898"/>
        <v>139.27764122473951</v>
      </c>
      <c r="AN515" s="12">
        <f t="shared" si="899"/>
        <v>5.1227238737665423E-2</v>
      </c>
      <c r="AO515">
        <f t="shared" si="900"/>
        <v>127.24</v>
      </c>
      <c r="AP515" s="136"/>
      <c r="AX515" s="164" t="s">
        <v>1187</v>
      </c>
      <c r="AY515" s="165">
        <v>127.24</v>
      </c>
    </row>
    <row r="516" spans="1:51" s="143" customFormat="1" x14ac:dyDescent="0.3">
      <c r="A516" s="133" t="s">
        <v>598</v>
      </c>
      <c r="B516" s="133" t="s">
        <v>153</v>
      </c>
      <c r="C516" s="142"/>
      <c r="D516" s="142"/>
      <c r="E516" s="1">
        <f>VLOOKUP(B516,Площадь!A:B,2,0)</f>
        <v>5</v>
      </c>
      <c r="F516" s="143">
        <f t="shared" si="901"/>
        <v>120</v>
      </c>
      <c r="G516" s="135">
        <v>31</v>
      </c>
      <c r="H516" s="135">
        <v>28</v>
      </c>
      <c r="I516" s="135">
        <v>31</v>
      </c>
      <c r="J516" s="135">
        <v>30</v>
      </c>
      <c r="L516" s="144"/>
      <c r="N516" s="16">
        <f t="shared" si="902"/>
        <v>5</v>
      </c>
      <c r="O516" s="16">
        <f t="shared" si="903"/>
        <v>5</v>
      </c>
      <c r="P516" s="16">
        <f t="shared" si="904"/>
        <v>5</v>
      </c>
      <c r="Q516" s="16">
        <f t="shared" si="905"/>
        <v>5</v>
      </c>
      <c r="R516" s="147"/>
      <c r="S516" s="159" t="e">
        <f>VLOOKUP(B516,Объем!A:D,4,0)</f>
        <v>#N/A</v>
      </c>
      <c r="T516" s="159" t="e">
        <f>VLOOKUP(B516,Объем!A:E,5,0)</f>
        <v>#N/A</v>
      </c>
      <c r="U516" s="11" t="e">
        <f t="shared" si="906"/>
        <v>#N/A</v>
      </c>
      <c r="V516" s="146"/>
      <c r="W516" s="146"/>
      <c r="X516" s="146"/>
      <c r="Y516" s="146"/>
      <c r="Z516" s="139">
        <f t="shared" si="907"/>
        <v>3.6602504934605234E-2</v>
      </c>
      <c r="AA516" s="139">
        <f t="shared" si="908"/>
        <v>3.0685963750531765E-2</v>
      </c>
      <c r="AB516" s="139">
        <f t="shared" si="909"/>
        <v>1.2754091842465216E-2</v>
      </c>
      <c r="AC516" s="139"/>
      <c r="AD516" s="12">
        <f t="shared" ref="AD516:AD579" si="910">Z516+V516</f>
        <v>3.6602504934605234E-2</v>
      </c>
      <c r="AE516" s="12">
        <f t="shared" ref="AE516:AE579" si="911">AA516+W516</f>
        <v>3.0685963750531765E-2</v>
      </c>
      <c r="AF516" s="12">
        <f t="shared" ref="AF516:AF579" si="912">AB516+X516</f>
        <v>1.2754091842465216E-2</v>
      </c>
      <c r="AG516" s="12">
        <f t="shared" ref="AG516:AG579" si="913">AC516+Y516</f>
        <v>0</v>
      </c>
      <c r="AH516" s="30">
        <f t="shared" ref="AH516:AH579" si="914">AD516*$AJ$1</f>
        <v>99.515622466303412</v>
      </c>
      <c r="AI516" s="30">
        <f t="shared" ref="AI516:AI579" si="915">AE516*$AJ$1</f>
        <v>83.429611964220783</v>
      </c>
      <c r="AJ516" s="30">
        <f t="shared" ref="AJ516:AJ579" si="916">AF516*$AJ$1</f>
        <v>34.676079983131281</v>
      </c>
      <c r="AK516" s="30">
        <f t="shared" ref="AK516:AK579" si="917">AG516*$AJ$1</f>
        <v>0</v>
      </c>
      <c r="AL516" s="136"/>
      <c r="AM516" s="30">
        <f t="shared" ref="AM516:AM579" si="918">SUM(AH516:AK516)</f>
        <v>217.62131441365545</v>
      </c>
      <c r="AN516" s="12">
        <f t="shared" ref="AN516:AN579" si="919">Z516+AA516+AB516+AC516</f>
        <v>8.0042560527602211E-2</v>
      </c>
      <c r="AO516">
        <f t="shared" ref="AO516:AO579" si="920">VLOOKUP(A516,AX:AY,2,0)</f>
        <v>199</v>
      </c>
      <c r="AP516" s="136"/>
      <c r="AX516" s="164" t="s">
        <v>598</v>
      </c>
      <c r="AY516" s="165">
        <v>199</v>
      </c>
    </row>
    <row r="517" spans="1:51" s="143" customFormat="1" x14ac:dyDescent="0.3">
      <c r="A517" s="133" t="s">
        <v>1256</v>
      </c>
      <c r="B517" s="133" t="s">
        <v>154</v>
      </c>
      <c r="C517" s="142"/>
      <c r="D517" s="142"/>
      <c r="E517" s="1">
        <f>VLOOKUP(B517,Площадь!A:B,2,0)</f>
        <v>4.5999999999999996</v>
      </c>
      <c r="F517" s="143">
        <f t="shared" si="901"/>
        <v>120</v>
      </c>
      <c r="G517" s="135">
        <v>31</v>
      </c>
      <c r="H517" s="135">
        <v>28</v>
      </c>
      <c r="I517" s="135">
        <v>31</v>
      </c>
      <c r="J517" s="135">
        <v>30</v>
      </c>
      <c r="L517" s="144"/>
      <c r="N517" s="16">
        <f t="shared" si="902"/>
        <v>4.5999999999999996</v>
      </c>
      <c r="O517" s="16">
        <f t="shared" si="903"/>
        <v>4.5999999999999996</v>
      </c>
      <c r="P517" s="16">
        <f t="shared" si="904"/>
        <v>4.5999999999999996</v>
      </c>
      <c r="Q517" s="16">
        <f t="shared" si="905"/>
        <v>4.5999999999999996</v>
      </c>
      <c r="R517" s="147"/>
      <c r="S517" s="159" t="e">
        <f>VLOOKUP(B517,Объем!A:D,4,0)</f>
        <v>#N/A</v>
      </c>
      <c r="T517" s="159" t="e">
        <f>VLOOKUP(B517,Объем!A:E,5,0)</f>
        <v>#N/A</v>
      </c>
      <c r="U517" s="11" t="e">
        <f t="shared" si="906"/>
        <v>#N/A</v>
      </c>
      <c r="V517" s="146"/>
      <c r="W517" s="146"/>
      <c r="X517" s="146"/>
      <c r="Y517" s="146"/>
      <c r="Z517" s="139">
        <f t="shared" si="907"/>
        <v>3.3674304539836816E-2</v>
      </c>
      <c r="AA517" s="139">
        <f t="shared" si="908"/>
        <v>2.8231086650489224E-2</v>
      </c>
      <c r="AB517" s="139">
        <f t="shared" si="909"/>
        <v>1.1733764495067998E-2</v>
      </c>
      <c r="AC517" s="139"/>
      <c r="AD517" s="12">
        <f t="shared" si="910"/>
        <v>3.3674304539836816E-2</v>
      </c>
      <c r="AE517" s="12">
        <f t="shared" si="911"/>
        <v>2.8231086650489224E-2</v>
      </c>
      <c r="AF517" s="12">
        <f t="shared" si="912"/>
        <v>1.1733764495067998E-2</v>
      </c>
      <c r="AG517" s="12">
        <f t="shared" si="913"/>
        <v>0</v>
      </c>
      <c r="AH517" s="30">
        <f t="shared" si="914"/>
        <v>91.554372668999136</v>
      </c>
      <c r="AI517" s="30">
        <f t="shared" si="915"/>
        <v>76.755243007083124</v>
      </c>
      <c r="AJ517" s="30">
        <f t="shared" si="916"/>
        <v>31.901993584480774</v>
      </c>
      <c r="AK517" s="30">
        <f t="shared" si="917"/>
        <v>0</v>
      </c>
      <c r="AL517" s="136"/>
      <c r="AM517" s="30">
        <f t="shared" si="918"/>
        <v>200.21160926056305</v>
      </c>
      <c r="AN517" s="12">
        <f t="shared" si="919"/>
        <v>7.3639155685394031E-2</v>
      </c>
      <c r="AO517">
        <f t="shared" si="920"/>
        <v>182.72</v>
      </c>
      <c r="AP517" s="136"/>
      <c r="AX517" s="164" t="s">
        <v>1256</v>
      </c>
      <c r="AY517" s="165">
        <v>182.72</v>
      </c>
    </row>
    <row r="518" spans="1:51" s="143" customFormat="1" x14ac:dyDescent="0.3">
      <c r="A518" s="133" t="s">
        <v>1295</v>
      </c>
      <c r="B518" s="133" t="s">
        <v>1071</v>
      </c>
      <c r="C518" s="142"/>
      <c r="D518" s="142"/>
      <c r="E518" s="1">
        <f>VLOOKUP(B518,Площадь!A:B,2,0)</f>
        <v>4.3</v>
      </c>
      <c r="F518" s="143">
        <f t="shared" si="901"/>
        <v>120</v>
      </c>
      <c r="G518" s="135">
        <v>31</v>
      </c>
      <c r="H518" s="135">
        <v>28</v>
      </c>
      <c r="I518" s="135">
        <v>31</v>
      </c>
      <c r="J518" s="135">
        <v>30</v>
      </c>
      <c r="L518" s="144"/>
      <c r="N518" s="16">
        <f t="shared" si="902"/>
        <v>4.3</v>
      </c>
      <c r="O518" s="16">
        <f t="shared" si="903"/>
        <v>4.3</v>
      </c>
      <c r="P518" s="16">
        <f t="shared" si="904"/>
        <v>4.3</v>
      </c>
      <c r="Q518" s="16">
        <f t="shared" si="905"/>
        <v>4.3</v>
      </c>
      <c r="R518" s="147"/>
      <c r="S518" s="159" t="e">
        <f>VLOOKUP(B518,Объем!A:D,4,0)</f>
        <v>#N/A</v>
      </c>
      <c r="T518" s="159" t="e">
        <f>VLOOKUP(B518,Объем!A:E,5,0)</f>
        <v>#N/A</v>
      </c>
      <c r="U518" s="11" t="e">
        <f t="shared" si="906"/>
        <v>#N/A</v>
      </c>
      <c r="V518" s="146"/>
      <c r="W518" s="146"/>
      <c r="X518" s="146"/>
      <c r="Y518" s="146"/>
      <c r="Z518" s="139">
        <f t="shared" si="907"/>
        <v>3.1478154243760499E-2</v>
      </c>
      <c r="AA518" s="139">
        <f t="shared" si="908"/>
        <v>2.6389928825457317E-2</v>
      </c>
      <c r="AB518" s="139">
        <f t="shared" si="909"/>
        <v>1.0968518984520085E-2</v>
      </c>
      <c r="AC518" s="139"/>
      <c r="AD518" s="12">
        <f t="shared" si="910"/>
        <v>3.1478154243760499E-2</v>
      </c>
      <c r="AE518" s="12">
        <f t="shared" si="911"/>
        <v>2.6389928825457317E-2</v>
      </c>
      <c r="AF518" s="12">
        <f t="shared" si="912"/>
        <v>1.0968518984520085E-2</v>
      </c>
      <c r="AG518" s="12">
        <f t="shared" si="913"/>
        <v>0</v>
      </c>
      <c r="AH518" s="30">
        <f t="shared" si="914"/>
        <v>85.583435321020929</v>
      </c>
      <c r="AI518" s="30">
        <f t="shared" si="915"/>
        <v>71.749466289229872</v>
      </c>
      <c r="AJ518" s="30">
        <f t="shared" si="916"/>
        <v>29.821428785492898</v>
      </c>
      <c r="AK518" s="30">
        <f t="shared" si="917"/>
        <v>0</v>
      </c>
      <c r="AL518" s="136"/>
      <c r="AM518" s="30">
        <f t="shared" si="918"/>
        <v>187.15433039574373</v>
      </c>
      <c r="AN518" s="12">
        <f t="shared" si="919"/>
        <v>6.88366020537379E-2</v>
      </c>
      <c r="AO518">
        <f t="shared" si="920"/>
        <v>171.84</v>
      </c>
      <c r="AP518" s="136"/>
      <c r="AX518" s="164" t="s">
        <v>1295</v>
      </c>
      <c r="AY518" s="165">
        <v>171.84</v>
      </c>
    </row>
    <row r="519" spans="1:51" s="143" customFormat="1" x14ac:dyDescent="0.3">
      <c r="A519" s="133" t="s">
        <v>1257</v>
      </c>
      <c r="B519" s="133" t="s">
        <v>1072</v>
      </c>
      <c r="C519" s="142"/>
      <c r="D519" s="142"/>
      <c r="E519" s="1">
        <f>VLOOKUP(B519,Площадь!A:B,2,0)</f>
        <v>5.8</v>
      </c>
      <c r="F519" s="143">
        <f t="shared" si="901"/>
        <v>120</v>
      </c>
      <c r="G519" s="135">
        <v>31</v>
      </c>
      <c r="H519" s="135">
        <v>28</v>
      </c>
      <c r="I519" s="135">
        <v>31</v>
      </c>
      <c r="J519" s="135">
        <v>30</v>
      </c>
      <c r="L519" s="144"/>
      <c r="N519" s="16">
        <f t="shared" si="902"/>
        <v>5.8</v>
      </c>
      <c r="O519" s="16">
        <f t="shared" si="903"/>
        <v>5.8</v>
      </c>
      <c r="P519" s="16">
        <f t="shared" si="904"/>
        <v>5.8</v>
      </c>
      <c r="Q519" s="16">
        <f t="shared" si="905"/>
        <v>5.8</v>
      </c>
      <c r="R519" s="147"/>
      <c r="S519" s="159" t="e">
        <f>VLOOKUP(B519,Объем!A:D,4,0)</f>
        <v>#N/A</v>
      </c>
      <c r="T519" s="159" t="e">
        <f>VLOOKUP(B519,Объем!A:E,5,0)</f>
        <v>#N/A</v>
      </c>
      <c r="U519" s="11" t="e">
        <f t="shared" si="906"/>
        <v>#N/A</v>
      </c>
      <c r="V519" s="146"/>
      <c r="W519" s="146"/>
      <c r="X519" s="146"/>
      <c r="Y519" s="146"/>
      <c r="Z519" s="139">
        <f t="shared" si="907"/>
        <v>4.2458905724142071E-2</v>
      </c>
      <c r="AA519" s="139">
        <f t="shared" si="908"/>
        <v>3.5595717950616848E-2</v>
      </c>
      <c r="AB519" s="139">
        <f t="shared" si="909"/>
        <v>1.4794746537259651E-2</v>
      </c>
      <c r="AC519" s="139"/>
      <c r="AD519" s="12">
        <f t="shared" si="910"/>
        <v>4.2458905724142071E-2</v>
      </c>
      <c r="AE519" s="12">
        <f t="shared" si="911"/>
        <v>3.5595717950616848E-2</v>
      </c>
      <c r="AF519" s="12">
        <f t="shared" si="912"/>
        <v>1.4794746537259651E-2</v>
      </c>
      <c r="AG519" s="12">
        <f t="shared" si="913"/>
        <v>0</v>
      </c>
      <c r="AH519" s="30">
        <f t="shared" si="914"/>
        <v>115.43812206091195</v>
      </c>
      <c r="AI519" s="30">
        <f t="shared" si="915"/>
        <v>96.778349878496101</v>
      </c>
      <c r="AJ519" s="30">
        <f t="shared" si="916"/>
        <v>40.224252780432288</v>
      </c>
      <c r="AK519" s="30">
        <f t="shared" si="917"/>
        <v>0</v>
      </c>
      <c r="AL519" s="136"/>
      <c r="AM519" s="30">
        <f t="shared" si="918"/>
        <v>252.44072471984035</v>
      </c>
      <c r="AN519" s="12">
        <f t="shared" si="919"/>
        <v>9.284937021201857E-2</v>
      </c>
      <c r="AO519">
        <f t="shared" si="920"/>
        <v>230.56</v>
      </c>
      <c r="AP519" s="136"/>
      <c r="AX519" s="164" t="s">
        <v>1257</v>
      </c>
      <c r="AY519" s="165">
        <v>230.56</v>
      </c>
    </row>
    <row r="520" spans="1:51" s="143" customFormat="1" x14ac:dyDescent="0.3">
      <c r="A520" s="133" t="s">
        <v>599</v>
      </c>
      <c r="B520" s="133" t="s">
        <v>1073</v>
      </c>
      <c r="C520" s="142"/>
      <c r="D520" s="142"/>
      <c r="E520" s="1">
        <f>VLOOKUP(B520,Площадь!A:B,2,0)</f>
        <v>6.3</v>
      </c>
      <c r="F520" s="143">
        <f t="shared" si="901"/>
        <v>120</v>
      </c>
      <c r="G520" s="135">
        <v>31</v>
      </c>
      <c r="H520" s="135">
        <v>28</v>
      </c>
      <c r="I520" s="135">
        <v>31</v>
      </c>
      <c r="J520" s="135">
        <v>30</v>
      </c>
      <c r="L520" s="144"/>
      <c r="N520" s="16">
        <f t="shared" si="902"/>
        <v>6.3</v>
      </c>
      <c r="O520" s="16">
        <f t="shared" si="903"/>
        <v>6.3</v>
      </c>
      <c r="P520" s="16">
        <f t="shared" si="904"/>
        <v>6.3</v>
      </c>
      <c r="Q520" s="16">
        <f t="shared" si="905"/>
        <v>6.3</v>
      </c>
      <c r="R520" s="147"/>
      <c r="S520" s="159" t="e">
        <f>VLOOKUP(B520,Объем!A:D,4,0)</f>
        <v>#N/A</v>
      </c>
      <c r="T520" s="159" t="e">
        <f>VLOOKUP(B520,Объем!A:E,5,0)</f>
        <v>#N/A</v>
      </c>
      <c r="U520" s="11" t="e">
        <f t="shared" si="906"/>
        <v>#N/A</v>
      </c>
      <c r="V520" s="146"/>
      <c r="W520" s="146"/>
      <c r="X520" s="146"/>
      <c r="Y520" s="146"/>
      <c r="Z520" s="139">
        <f t="shared" si="907"/>
        <v>4.6119156217602597E-2</v>
      </c>
      <c r="AA520" s="139">
        <f t="shared" si="908"/>
        <v>3.8664314325670024E-2</v>
      </c>
      <c r="AB520" s="139">
        <f t="shared" si="909"/>
        <v>1.6070155721506173E-2</v>
      </c>
      <c r="AC520" s="139"/>
      <c r="AD520" s="12">
        <f t="shared" si="910"/>
        <v>4.6119156217602597E-2</v>
      </c>
      <c r="AE520" s="12">
        <f t="shared" si="911"/>
        <v>3.8664314325670024E-2</v>
      </c>
      <c r="AF520" s="12">
        <f t="shared" si="912"/>
        <v>1.6070155721506173E-2</v>
      </c>
      <c r="AG520" s="12">
        <f t="shared" si="913"/>
        <v>0</v>
      </c>
      <c r="AH520" s="30">
        <f t="shared" si="914"/>
        <v>125.3896843075423</v>
      </c>
      <c r="AI520" s="30">
        <f t="shared" si="915"/>
        <v>105.12131107491818</v>
      </c>
      <c r="AJ520" s="30">
        <f t="shared" si="916"/>
        <v>43.691860778745415</v>
      </c>
      <c r="AK520" s="30">
        <f t="shared" si="917"/>
        <v>0</v>
      </c>
      <c r="AL520" s="136"/>
      <c r="AM520" s="30">
        <f t="shared" si="918"/>
        <v>274.20285616120589</v>
      </c>
      <c r="AN520" s="12">
        <f t="shared" si="919"/>
        <v>0.1008536262647788</v>
      </c>
      <c r="AO520">
        <f t="shared" si="920"/>
        <v>251.2</v>
      </c>
      <c r="AP520" s="136"/>
      <c r="AX520" s="164" t="s">
        <v>599</v>
      </c>
      <c r="AY520" s="165">
        <v>251.2</v>
      </c>
    </row>
    <row r="521" spans="1:51" s="143" customFormat="1" x14ac:dyDescent="0.3">
      <c r="A521" s="133" t="s">
        <v>1216</v>
      </c>
      <c r="B521" s="133" t="s">
        <v>1074</v>
      </c>
      <c r="C521" s="142"/>
      <c r="D521" s="142"/>
      <c r="E521" s="1">
        <f>VLOOKUP(B521,Площадь!A:B,2,0)</f>
        <v>4.7</v>
      </c>
      <c r="F521" s="143">
        <f t="shared" si="901"/>
        <v>120</v>
      </c>
      <c r="G521" s="135">
        <v>31</v>
      </c>
      <c r="H521" s="135">
        <v>28</v>
      </c>
      <c r="I521" s="135">
        <v>31</v>
      </c>
      <c r="J521" s="135">
        <v>30</v>
      </c>
      <c r="L521" s="144"/>
      <c r="N521" s="16">
        <f t="shared" si="902"/>
        <v>4.7</v>
      </c>
      <c r="O521" s="16">
        <f t="shared" si="903"/>
        <v>4.7</v>
      </c>
      <c r="P521" s="16">
        <f t="shared" si="904"/>
        <v>4.7</v>
      </c>
      <c r="Q521" s="16">
        <f t="shared" si="905"/>
        <v>4.7</v>
      </c>
      <c r="R521" s="147"/>
      <c r="S521" s="159" t="e">
        <f>VLOOKUP(B521,Объем!A:D,4,0)</f>
        <v>#N/A</v>
      </c>
      <c r="T521" s="159" t="e">
        <f>VLOOKUP(B521,Объем!A:E,5,0)</f>
        <v>#N/A</v>
      </c>
      <c r="U521" s="11" t="e">
        <f t="shared" si="906"/>
        <v>#N/A</v>
      </c>
      <c r="V521" s="146"/>
      <c r="W521" s="146"/>
      <c r="X521" s="146"/>
      <c r="Y521" s="146"/>
      <c r="Z521" s="139">
        <f t="shared" si="907"/>
        <v>3.4406354638528924E-2</v>
      </c>
      <c r="AA521" s="139">
        <f t="shared" si="908"/>
        <v>2.8844805925499862E-2</v>
      </c>
      <c r="AB521" s="139">
        <f t="shared" si="909"/>
        <v>1.1988846331917304E-2</v>
      </c>
      <c r="AC521" s="139"/>
      <c r="AD521" s="12">
        <f t="shared" si="910"/>
        <v>3.4406354638528924E-2</v>
      </c>
      <c r="AE521" s="12">
        <f t="shared" si="911"/>
        <v>2.8844805925499862E-2</v>
      </c>
      <c r="AF521" s="12">
        <f t="shared" si="912"/>
        <v>1.1988846331917304E-2</v>
      </c>
      <c r="AG521" s="12">
        <f t="shared" si="913"/>
        <v>0</v>
      </c>
      <c r="AH521" s="30">
        <f t="shared" si="914"/>
        <v>93.544685118325219</v>
      </c>
      <c r="AI521" s="30">
        <f t="shared" si="915"/>
        <v>78.423835246367545</v>
      </c>
      <c r="AJ521" s="30">
        <f t="shared" si="916"/>
        <v>32.595515184143409</v>
      </c>
      <c r="AK521" s="30">
        <f t="shared" si="917"/>
        <v>0</v>
      </c>
      <c r="AL521" s="136"/>
      <c r="AM521" s="30">
        <f t="shared" si="918"/>
        <v>204.56403554883619</v>
      </c>
      <c r="AN521" s="12">
        <f t="shared" si="919"/>
        <v>7.5240006895946093E-2</v>
      </c>
      <c r="AO521">
        <f t="shared" si="920"/>
        <v>187.04</v>
      </c>
      <c r="AP521" s="136"/>
      <c r="AX521" s="164" t="s">
        <v>1216</v>
      </c>
      <c r="AY521" s="165">
        <v>187.04</v>
      </c>
    </row>
    <row r="522" spans="1:51" s="143" customFormat="1" x14ac:dyDescent="0.3">
      <c r="A522" s="133" t="s">
        <v>1246</v>
      </c>
      <c r="B522" s="133" t="s">
        <v>1075</v>
      </c>
      <c r="C522" s="142"/>
      <c r="D522" s="142"/>
      <c r="E522" s="1">
        <f>VLOOKUP(B522,Площадь!A:B,2,0)</f>
        <v>4.5999999999999996</v>
      </c>
      <c r="F522" s="143">
        <f t="shared" si="901"/>
        <v>120</v>
      </c>
      <c r="G522" s="135">
        <v>31</v>
      </c>
      <c r="H522" s="135">
        <v>28</v>
      </c>
      <c r="I522" s="135">
        <v>31</v>
      </c>
      <c r="J522" s="135">
        <v>30</v>
      </c>
      <c r="L522" s="144"/>
      <c r="N522" s="16">
        <f t="shared" si="902"/>
        <v>4.5999999999999996</v>
      </c>
      <c r="O522" s="16">
        <f t="shared" si="903"/>
        <v>4.5999999999999996</v>
      </c>
      <c r="P522" s="16">
        <f t="shared" si="904"/>
        <v>4.5999999999999996</v>
      </c>
      <c r="Q522" s="16">
        <f t="shared" si="905"/>
        <v>4.5999999999999996</v>
      </c>
      <c r="R522" s="147"/>
      <c r="S522" s="159" t="e">
        <f>VLOOKUP(B522,Объем!A:D,4,0)</f>
        <v>#N/A</v>
      </c>
      <c r="T522" s="159" t="e">
        <f>VLOOKUP(B522,Объем!A:E,5,0)</f>
        <v>#N/A</v>
      </c>
      <c r="U522" s="11" t="e">
        <f t="shared" si="906"/>
        <v>#N/A</v>
      </c>
      <c r="V522" s="146"/>
      <c r="W522" s="146"/>
      <c r="X522" s="146"/>
      <c r="Y522" s="146"/>
      <c r="Z522" s="139">
        <f t="shared" si="907"/>
        <v>3.3674304539836816E-2</v>
      </c>
      <c r="AA522" s="139">
        <f t="shared" si="908"/>
        <v>2.8231086650489224E-2</v>
      </c>
      <c r="AB522" s="139">
        <f t="shared" si="909"/>
        <v>1.1733764495067998E-2</v>
      </c>
      <c r="AC522" s="139"/>
      <c r="AD522" s="12">
        <f t="shared" si="910"/>
        <v>3.3674304539836816E-2</v>
      </c>
      <c r="AE522" s="12">
        <f t="shared" si="911"/>
        <v>2.8231086650489224E-2</v>
      </c>
      <c r="AF522" s="12">
        <f t="shared" si="912"/>
        <v>1.1733764495067998E-2</v>
      </c>
      <c r="AG522" s="12">
        <f t="shared" si="913"/>
        <v>0</v>
      </c>
      <c r="AH522" s="30">
        <f t="shared" si="914"/>
        <v>91.554372668999136</v>
      </c>
      <c r="AI522" s="30">
        <f t="shared" si="915"/>
        <v>76.755243007083124</v>
      </c>
      <c r="AJ522" s="30">
        <f t="shared" si="916"/>
        <v>31.901993584480774</v>
      </c>
      <c r="AK522" s="30">
        <f t="shared" si="917"/>
        <v>0</v>
      </c>
      <c r="AL522" s="136"/>
      <c r="AM522" s="30">
        <f t="shared" si="918"/>
        <v>200.21160926056305</v>
      </c>
      <c r="AN522" s="12">
        <f t="shared" si="919"/>
        <v>7.3639155685394031E-2</v>
      </c>
      <c r="AO522">
        <f t="shared" si="920"/>
        <v>182.72</v>
      </c>
      <c r="AP522" s="136"/>
      <c r="AX522" s="164" t="s">
        <v>1246</v>
      </c>
      <c r="AY522" s="165">
        <v>182.72</v>
      </c>
    </row>
    <row r="523" spans="1:51" s="143" customFormat="1" x14ac:dyDescent="0.3">
      <c r="A523" s="133" t="s">
        <v>600</v>
      </c>
      <c r="B523" s="133" t="s">
        <v>155</v>
      </c>
      <c r="C523" s="142"/>
      <c r="D523" s="142"/>
      <c r="E523" s="1">
        <f>VLOOKUP(B523,Площадь!A:B,2,0)</f>
        <v>3.6</v>
      </c>
      <c r="F523" s="143">
        <f t="shared" si="901"/>
        <v>120</v>
      </c>
      <c r="G523" s="135">
        <v>31</v>
      </c>
      <c r="H523" s="135">
        <v>28</v>
      </c>
      <c r="I523" s="135">
        <v>31</v>
      </c>
      <c r="J523" s="135">
        <v>30</v>
      </c>
      <c r="L523" s="144"/>
      <c r="N523" s="16">
        <f t="shared" si="902"/>
        <v>3.6</v>
      </c>
      <c r="O523" s="16">
        <f t="shared" si="903"/>
        <v>3.6</v>
      </c>
      <c r="P523" s="16">
        <f t="shared" si="904"/>
        <v>3.6</v>
      </c>
      <c r="Q523" s="16">
        <f t="shared" si="905"/>
        <v>3.6</v>
      </c>
      <c r="R523" s="147"/>
      <c r="S523" s="159" t="e">
        <f>VLOOKUP(B523,Объем!A:D,4,0)</f>
        <v>#N/A</v>
      </c>
      <c r="T523" s="159" t="e">
        <f>VLOOKUP(B523,Объем!A:E,5,0)</f>
        <v>#N/A</v>
      </c>
      <c r="U523" s="11" t="e">
        <f t="shared" si="906"/>
        <v>#N/A</v>
      </c>
      <c r="V523" s="146"/>
      <c r="W523" s="146"/>
      <c r="X523" s="146"/>
      <c r="Y523" s="146"/>
      <c r="Z523" s="139">
        <f t="shared" si="907"/>
        <v>2.6353803552915771E-2</v>
      </c>
      <c r="AA523" s="139">
        <f t="shared" si="908"/>
        <v>2.2093893900382872E-2</v>
      </c>
      <c r="AB523" s="139">
        <f t="shared" si="909"/>
        <v>9.1829461265749562E-3</v>
      </c>
      <c r="AC523" s="139"/>
      <c r="AD523" s="12">
        <f t="shared" si="910"/>
        <v>2.6353803552915771E-2</v>
      </c>
      <c r="AE523" s="12">
        <f t="shared" si="911"/>
        <v>2.2093893900382872E-2</v>
      </c>
      <c r="AF523" s="12">
        <f t="shared" si="912"/>
        <v>9.1829461265749562E-3</v>
      </c>
      <c r="AG523" s="12">
        <f t="shared" si="913"/>
        <v>0</v>
      </c>
      <c r="AH523" s="30">
        <f t="shared" si="914"/>
        <v>71.651248175738459</v>
      </c>
      <c r="AI523" s="30">
        <f t="shared" si="915"/>
        <v>60.069320614238961</v>
      </c>
      <c r="AJ523" s="30">
        <f t="shared" si="916"/>
        <v>24.966777587854523</v>
      </c>
      <c r="AK523" s="30">
        <f t="shared" si="917"/>
        <v>0</v>
      </c>
      <c r="AL523" s="136"/>
      <c r="AM523" s="30">
        <f t="shared" si="918"/>
        <v>156.68734637783194</v>
      </c>
      <c r="AN523" s="12">
        <f t="shared" si="919"/>
        <v>5.7630643579873603E-2</v>
      </c>
      <c r="AO523">
        <f t="shared" si="920"/>
        <v>143.56</v>
      </c>
      <c r="AP523" s="136"/>
      <c r="AX523" s="164" t="s">
        <v>600</v>
      </c>
      <c r="AY523" s="165">
        <v>143.56</v>
      </c>
    </row>
    <row r="524" spans="1:51" s="143" customFormat="1" x14ac:dyDescent="0.3">
      <c r="A524" s="133" t="s">
        <v>601</v>
      </c>
      <c r="B524" s="133" t="s">
        <v>1076</v>
      </c>
      <c r="C524" s="142"/>
      <c r="D524" s="142"/>
      <c r="E524" s="1">
        <f>VLOOKUP(B524,Площадь!A:B,2,0)</f>
        <v>4.5999999999999996</v>
      </c>
      <c r="F524" s="143">
        <f t="shared" si="901"/>
        <v>120</v>
      </c>
      <c r="G524" s="135">
        <v>31</v>
      </c>
      <c r="H524" s="135">
        <v>28</v>
      </c>
      <c r="I524" s="135">
        <v>31</v>
      </c>
      <c r="J524" s="135">
        <v>30</v>
      </c>
      <c r="L524" s="144"/>
      <c r="N524" s="16">
        <f t="shared" si="902"/>
        <v>4.5999999999999996</v>
      </c>
      <c r="O524" s="16">
        <f t="shared" si="903"/>
        <v>4.5999999999999996</v>
      </c>
      <c r="P524" s="16">
        <f t="shared" si="904"/>
        <v>4.5999999999999996</v>
      </c>
      <c r="Q524" s="16">
        <f t="shared" si="905"/>
        <v>4.5999999999999996</v>
      </c>
      <c r="R524" s="147"/>
      <c r="S524" s="159" t="e">
        <f>VLOOKUP(B524,Объем!A:D,4,0)</f>
        <v>#N/A</v>
      </c>
      <c r="T524" s="159" t="e">
        <f>VLOOKUP(B524,Объем!A:E,5,0)</f>
        <v>#N/A</v>
      </c>
      <c r="U524" s="11" t="e">
        <f t="shared" si="906"/>
        <v>#N/A</v>
      </c>
      <c r="V524" s="146"/>
      <c r="W524" s="146"/>
      <c r="X524" s="146"/>
      <c r="Y524" s="146"/>
      <c r="Z524" s="139">
        <f t="shared" si="907"/>
        <v>3.3674304539836816E-2</v>
      </c>
      <c r="AA524" s="139">
        <f t="shared" si="908"/>
        <v>2.8231086650489224E-2</v>
      </c>
      <c r="AB524" s="139">
        <f t="shared" si="909"/>
        <v>1.1733764495067998E-2</v>
      </c>
      <c r="AC524" s="139"/>
      <c r="AD524" s="12">
        <f t="shared" si="910"/>
        <v>3.3674304539836816E-2</v>
      </c>
      <c r="AE524" s="12">
        <f t="shared" si="911"/>
        <v>2.8231086650489224E-2</v>
      </c>
      <c r="AF524" s="12">
        <f t="shared" si="912"/>
        <v>1.1733764495067998E-2</v>
      </c>
      <c r="AG524" s="12">
        <f t="shared" si="913"/>
        <v>0</v>
      </c>
      <c r="AH524" s="30">
        <f t="shared" si="914"/>
        <v>91.554372668999136</v>
      </c>
      <c r="AI524" s="30">
        <f t="shared" si="915"/>
        <v>76.755243007083124</v>
      </c>
      <c r="AJ524" s="30">
        <f t="shared" si="916"/>
        <v>31.901993584480774</v>
      </c>
      <c r="AK524" s="30">
        <f t="shared" si="917"/>
        <v>0</v>
      </c>
      <c r="AL524" s="136"/>
      <c r="AM524" s="30">
        <f t="shared" si="918"/>
        <v>200.21160926056305</v>
      </c>
      <c r="AN524" s="12">
        <f t="shared" si="919"/>
        <v>7.3639155685394031E-2</v>
      </c>
      <c r="AO524">
        <f t="shared" si="920"/>
        <v>182.72</v>
      </c>
      <c r="AP524" s="136"/>
      <c r="AX524" s="164" t="s">
        <v>601</v>
      </c>
      <c r="AY524" s="165">
        <v>182.72</v>
      </c>
    </row>
    <row r="525" spans="1:51" s="143" customFormat="1" x14ac:dyDescent="0.3">
      <c r="A525" s="133" t="s">
        <v>1258</v>
      </c>
      <c r="B525" s="133" t="s">
        <v>1077</v>
      </c>
      <c r="C525" s="142"/>
      <c r="D525" s="142"/>
      <c r="E525" s="1">
        <f>VLOOKUP(B525,Площадь!A:B,2,0)</f>
        <v>4.7</v>
      </c>
      <c r="F525" s="143">
        <f t="shared" si="901"/>
        <v>120</v>
      </c>
      <c r="G525" s="135">
        <v>31</v>
      </c>
      <c r="H525" s="135">
        <v>28</v>
      </c>
      <c r="I525" s="135">
        <v>31</v>
      </c>
      <c r="J525" s="135">
        <v>30</v>
      </c>
      <c r="L525" s="144"/>
      <c r="N525" s="16">
        <f t="shared" si="902"/>
        <v>4.7</v>
      </c>
      <c r="O525" s="16">
        <f t="shared" si="903"/>
        <v>4.7</v>
      </c>
      <c r="P525" s="16">
        <f t="shared" si="904"/>
        <v>4.7</v>
      </c>
      <c r="Q525" s="16">
        <f t="shared" si="905"/>
        <v>4.7</v>
      </c>
      <c r="R525" s="147"/>
      <c r="S525" s="159" t="e">
        <f>VLOOKUP(B525,Объем!A:D,4,0)</f>
        <v>#N/A</v>
      </c>
      <c r="T525" s="159" t="e">
        <f>VLOOKUP(B525,Объем!A:E,5,0)</f>
        <v>#N/A</v>
      </c>
      <c r="U525" s="11" t="e">
        <f t="shared" si="906"/>
        <v>#N/A</v>
      </c>
      <c r="V525" s="146"/>
      <c r="W525" s="146"/>
      <c r="X525" s="146"/>
      <c r="Y525" s="146"/>
      <c r="Z525" s="139">
        <f t="shared" si="907"/>
        <v>3.4406354638528924E-2</v>
      </c>
      <c r="AA525" s="139">
        <f t="shared" si="908"/>
        <v>2.8844805925499862E-2</v>
      </c>
      <c r="AB525" s="139">
        <f t="shared" si="909"/>
        <v>1.1988846331917304E-2</v>
      </c>
      <c r="AC525" s="139"/>
      <c r="AD525" s="12">
        <f t="shared" si="910"/>
        <v>3.4406354638528924E-2</v>
      </c>
      <c r="AE525" s="12">
        <f t="shared" si="911"/>
        <v>2.8844805925499862E-2</v>
      </c>
      <c r="AF525" s="12">
        <f t="shared" si="912"/>
        <v>1.1988846331917304E-2</v>
      </c>
      <c r="AG525" s="12">
        <f t="shared" si="913"/>
        <v>0</v>
      </c>
      <c r="AH525" s="30">
        <f t="shared" si="914"/>
        <v>93.544685118325219</v>
      </c>
      <c r="AI525" s="30">
        <f t="shared" si="915"/>
        <v>78.423835246367545</v>
      </c>
      <c r="AJ525" s="30">
        <f t="shared" si="916"/>
        <v>32.595515184143409</v>
      </c>
      <c r="AK525" s="30">
        <f t="shared" si="917"/>
        <v>0</v>
      </c>
      <c r="AL525" s="136"/>
      <c r="AM525" s="30">
        <f t="shared" si="918"/>
        <v>204.56403554883619</v>
      </c>
      <c r="AN525" s="12">
        <f t="shared" si="919"/>
        <v>7.5240006895946093E-2</v>
      </c>
      <c r="AO525">
        <f t="shared" si="920"/>
        <v>187.04</v>
      </c>
      <c r="AP525" s="136"/>
      <c r="AX525" s="164" t="s">
        <v>1258</v>
      </c>
      <c r="AY525" s="165">
        <v>187.04</v>
      </c>
    </row>
    <row r="526" spans="1:51" s="143" customFormat="1" x14ac:dyDescent="0.3">
      <c r="A526" s="133" t="s">
        <v>602</v>
      </c>
      <c r="B526" s="133" t="s">
        <v>1078</v>
      </c>
      <c r="C526" s="142"/>
      <c r="D526" s="142"/>
      <c r="E526" s="1">
        <f>VLOOKUP(B526,Площадь!A:B,2,0)</f>
        <v>4.5</v>
      </c>
      <c r="F526" s="143">
        <f t="shared" si="901"/>
        <v>120</v>
      </c>
      <c r="G526" s="135">
        <v>31</v>
      </c>
      <c r="H526" s="135">
        <v>28</v>
      </c>
      <c r="I526" s="135">
        <v>31</v>
      </c>
      <c r="J526" s="135">
        <v>30</v>
      </c>
      <c r="L526" s="144"/>
      <c r="N526" s="16">
        <f t="shared" si="902"/>
        <v>4.5</v>
      </c>
      <c r="O526" s="16">
        <f t="shared" si="903"/>
        <v>4.5</v>
      </c>
      <c r="P526" s="16">
        <f t="shared" si="904"/>
        <v>4.5</v>
      </c>
      <c r="Q526" s="16">
        <f t="shared" si="905"/>
        <v>4.5</v>
      </c>
      <c r="R526" s="147"/>
      <c r="S526" s="159" t="e">
        <f>VLOOKUP(B526,Объем!A:D,4,0)</f>
        <v>#N/A</v>
      </c>
      <c r="T526" s="159" t="e">
        <f>VLOOKUP(B526,Объем!A:E,5,0)</f>
        <v>#N/A</v>
      </c>
      <c r="U526" s="11" t="e">
        <f t="shared" si="906"/>
        <v>#N/A</v>
      </c>
      <c r="V526" s="146"/>
      <c r="W526" s="146"/>
      <c r="X526" s="146"/>
      <c r="Y526" s="146"/>
      <c r="Z526" s="139">
        <f t="shared" si="907"/>
        <v>3.2942254441144715E-2</v>
      </c>
      <c r="AA526" s="139">
        <f t="shared" si="908"/>
        <v>2.7617367375478589E-2</v>
      </c>
      <c r="AB526" s="139">
        <f t="shared" si="909"/>
        <v>1.1478682658218695E-2</v>
      </c>
      <c r="AC526" s="139"/>
      <c r="AD526" s="12">
        <f t="shared" si="910"/>
        <v>3.2942254441144715E-2</v>
      </c>
      <c r="AE526" s="12">
        <f t="shared" si="911"/>
        <v>2.7617367375478589E-2</v>
      </c>
      <c r="AF526" s="12">
        <f t="shared" si="912"/>
        <v>1.1478682658218695E-2</v>
      </c>
      <c r="AG526" s="12">
        <f t="shared" si="913"/>
        <v>0</v>
      </c>
      <c r="AH526" s="30">
        <f t="shared" si="914"/>
        <v>89.564060219673081</v>
      </c>
      <c r="AI526" s="30">
        <f t="shared" si="915"/>
        <v>75.086650767798702</v>
      </c>
      <c r="AJ526" s="30">
        <f t="shared" si="916"/>
        <v>31.208471984818154</v>
      </c>
      <c r="AK526" s="30">
        <f t="shared" si="917"/>
        <v>0</v>
      </c>
      <c r="AL526" s="136"/>
      <c r="AM526" s="30">
        <f t="shared" si="918"/>
        <v>195.85918297228991</v>
      </c>
      <c r="AN526" s="12">
        <f t="shared" si="919"/>
        <v>7.2038304474841997E-2</v>
      </c>
      <c r="AO526">
        <f t="shared" si="920"/>
        <v>179.44</v>
      </c>
      <c r="AP526" s="136"/>
      <c r="AX526" s="164" t="s">
        <v>602</v>
      </c>
      <c r="AY526" s="165">
        <v>179.44</v>
      </c>
    </row>
    <row r="527" spans="1:51" s="143" customFormat="1" x14ac:dyDescent="0.3">
      <c r="A527" s="133" t="s">
        <v>1259</v>
      </c>
      <c r="B527" s="133" t="s">
        <v>1079</v>
      </c>
      <c r="C527" s="142"/>
      <c r="D527" s="142"/>
      <c r="E527" s="1">
        <f>VLOOKUP(B527,Площадь!A:B,2,0)</f>
        <v>4.4000000000000004</v>
      </c>
      <c r="F527" s="143">
        <f t="shared" si="901"/>
        <v>120</v>
      </c>
      <c r="G527" s="135">
        <v>31</v>
      </c>
      <c r="H527" s="135">
        <v>28</v>
      </c>
      <c r="I527" s="135">
        <v>31</v>
      </c>
      <c r="J527" s="135">
        <v>30</v>
      </c>
      <c r="L527" s="144"/>
      <c r="N527" s="16">
        <f t="shared" si="902"/>
        <v>4.4000000000000004</v>
      </c>
      <c r="O527" s="16">
        <f t="shared" si="903"/>
        <v>4.4000000000000004</v>
      </c>
      <c r="P527" s="16">
        <f t="shared" si="904"/>
        <v>4.4000000000000004</v>
      </c>
      <c r="Q527" s="16">
        <f t="shared" si="905"/>
        <v>4.4000000000000004</v>
      </c>
      <c r="R527" s="147"/>
      <c r="S527" s="159" t="e">
        <f>VLOOKUP(B527,Объем!A:D,4,0)</f>
        <v>#N/A</v>
      </c>
      <c r="T527" s="159" t="e">
        <f>VLOOKUP(B527,Объем!A:E,5,0)</f>
        <v>#N/A</v>
      </c>
      <c r="U527" s="11" t="e">
        <f t="shared" si="906"/>
        <v>#N/A</v>
      </c>
      <c r="V527" s="146"/>
      <c r="W527" s="146"/>
      <c r="X527" s="146"/>
      <c r="Y527" s="146"/>
      <c r="Z527" s="139">
        <f t="shared" si="907"/>
        <v>3.2210204342452607E-2</v>
      </c>
      <c r="AA527" s="139">
        <f t="shared" si="908"/>
        <v>2.7003648100467958E-2</v>
      </c>
      <c r="AB527" s="139">
        <f t="shared" si="909"/>
        <v>1.1223600821369391E-2</v>
      </c>
      <c r="AC527" s="139"/>
      <c r="AD527" s="12">
        <f t="shared" si="910"/>
        <v>3.2210204342452607E-2</v>
      </c>
      <c r="AE527" s="12">
        <f t="shared" si="911"/>
        <v>2.7003648100467958E-2</v>
      </c>
      <c r="AF527" s="12">
        <f t="shared" si="912"/>
        <v>1.1223600821369391E-2</v>
      </c>
      <c r="AG527" s="12">
        <f t="shared" si="913"/>
        <v>0</v>
      </c>
      <c r="AH527" s="30">
        <f t="shared" si="914"/>
        <v>87.573747770346998</v>
      </c>
      <c r="AI527" s="30">
        <f t="shared" si="915"/>
        <v>73.418058528514294</v>
      </c>
      <c r="AJ527" s="30">
        <f t="shared" si="916"/>
        <v>30.514950385155529</v>
      </c>
      <c r="AK527" s="30">
        <f t="shared" si="917"/>
        <v>0</v>
      </c>
      <c r="AL527" s="136"/>
      <c r="AM527" s="30">
        <f t="shared" si="918"/>
        <v>191.50675668401681</v>
      </c>
      <c r="AN527" s="12">
        <f t="shared" si="919"/>
        <v>7.0437453264289962E-2</v>
      </c>
      <c r="AO527">
        <f t="shared" si="920"/>
        <v>175.08</v>
      </c>
      <c r="AP527" s="136"/>
      <c r="AX527" s="164" t="s">
        <v>1259</v>
      </c>
      <c r="AY527" s="165">
        <v>175.08</v>
      </c>
    </row>
    <row r="528" spans="1:51" s="143" customFormat="1" x14ac:dyDescent="0.3">
      <c r="A528" s="133" t="s">
        <v>1260</v>
      </c>
      <c r="B528" s="133" t="s">
        <v>1080</v>
      </c>
      <c r="C528" s="142"/>
      <c r="D528" s="142"/>
      <c r="E528" s="1">
        <f>VLOOKUP(B528,Площадь!A:B,2,0)</f>
        <v>3.6</v>
      </c>
      <c r="F528" s="143">
        <f t="shared" si="901"/>
        <v>120</v>
      </c>
      <c r="G528" s="135">
        <v>31</v>
      </c>
      <c r="H528" s="135">
        <v>28</v>
      </c>
      <c r="I528" s="135">
        <v>31</v>
      </c>
      <c r="J528" s="135">
        <v>30</v>
      </c>
      <c r="L528" s="144"/>
      <c r="N528" s="16">
        <f t="shared" si="902"/>
        <v>3.6</v>
      </c>
      <c r="O528" s="16">
        <f t="shared" si="903"/>
        <v>3.6</v>
      </c>
      <c r="P528" s="16">
        <f t="shared" si="904"/>
        <v>3.6</v>
      </c>
      <c r="Q528" s="16">
        <f t="shared" si="905"/>
        <v>3.6</v>
      </c>
      <c r="R528" s="147"/>
      <c r="S528" s="159" t="e">
        <f>VLOOKUP(B528,Объем!A:D,4,0)</f>
        <v>#N/A</v>
      </c>
      <c r="T528" s="159" t="e">
        <f>VLOOKUP(B528,Объем!A:E,5,0)</f>
        <v>#N/A</v>
      </c>
      <c r="U528" s="11" t="e">
        <f t="shared" si="906"/>
        <v>#N/A</v>
      </c>
      <c r="V528" s="146"/>
      <c r="W528" s="146"/>
      <c r="X528" s="146"/>
      <c r="Y528" s="146"/>
      <c r="Z528" s="139">
        <f t="shared" si="907"/>
        <v>2.6353803552915771E-2</v>
      </c>
      <c r="AA528" s="139">
        <f t="shared" si="908"/>
        <v>2.2093893900382872E-2</v>
      </c>
      <c r="AB528" s="139">
        <f t="shared" si="909"/>
        <v>9.1829461265749562E-3</v>
      </c>
      <c r="AC528" s="139"/>
      <c r="AD528" s="12">
        <f t="shared" si="910"/>
        <v>2.6353803552915771E-2</v>
      </c>
      <c r="AE528" s="12">
        <f t="shared" si="911"/>
        <v>2.2093893900382872E-2</v>
      </c>
      <c r="AF528" s="12">
        <f t="shared" si="912"/>
        <v>9.1829461265749562E-3</v>
      </c>
      <c r="AG528" s="12">
        <f t="shared" si="913"/>
        <v>0</v>
      </c>
      <c r="AH528" s="30">
        <f t="shared" si="914"/>
        <v>71.651248175738459</v>
      </c>
      <c r="AI528" s="30">
        <f t="shared" si="915"/>
        <v>60.069320614238961</v>
      </c>
      <c r="AJ528" s="30">
        <f t="shared" si="916"/>
        <v>24.966777587854523</v>
      </c>
      <c r="AK528" s="30">
        <f t="shared" si="917"/>
        <v>0</v>
      </c>
      <c r="AL528" s="136"/>
      <c r="AM528" s="30">
        <f t="shared" si="918"/>
        <v>156.68734637783194</v>
      </c>
      <c r="AN528" s="12">
        <f t="shared" si="919"/>
        <v>5.7630643579873603E-2</v>
      </c>
      <c r="AO528">
        <f t="shared" si="920"/>
        <v>143.56</v>
      </c>
      <c r="AP528" s="136"/>
      <c r="AX528" s="164" t="s">
        <v>1260</v>
      </c>
      <c r="AY528" s="165">
        <v>143.56</v>
      </c>
    </row>
    <row r="529" spans="1:51" s="143" customFormat="1" x14ac:dyDescent="0.3">
      <c r="A529" s="133" t="s">
        <v>603</v>
      </c>
      <c r="B529" s="133" t="s">
        <v>1081</v>
      </c>
      <c r="C529" s="142"/>
      <c r="D529" s="142"/>
      <c r="E529" s="1">
        <f>VLOOKUP(B529,Площадь!A:B,2,0)</f>
        <v>4.4000000000000004</v>
      </c>
      <c r="F529" s="143">
        <f t="shared" si="901"/>
        <v>120</v>
      </c>
      <c r="G529" s="135">
        <v>31</v>
      </c>
      <c r="H529" s="135">
        <v>28</v>
      </c>
      <c r="I529" s="135">
        <v>31</v>
      </c>
      <c r="J529" s="135">
        <v>30</v>
      </c>
      <c r="L529" s="144"/>
      <c r="N529" s="16">
        <f t="shared" si="902"/>
        <v>4.4000000000000004</v>
      </c>
      <c r="O529" s="16">
        <f t="shared" si="903"/>
        <v>4.4000000000000004</v>
      </c>
      <c r="P529" s="16">
        <f t="shared" si="904"/>
        <v>4.4000000000000004</v>
      </c>
      <c r="Q529" s="16">
        <f t="shared" si="905"/>
        <v>4.4000000000000004</v>
      </c>
      <c r="R529" s="147"/>
      <c r="S529" s="159" t="e">
        <f>VLOOKUP(B529,Объем!A:D,4,0)</f>
        <v>#N/A</v>
      </c>
      <c r="T529" s="159" t="e">
        <f>VLOOKUP(B529,Объем!A:E,5,0)</f>
        <v>#N/A</v>
      </c>
      <c r="U529" s="11" t="e">
        <f t="shared" si="906"/>
        <v>#N/A</v>
      </c>
      <c r="V529" s="146"/>
      <c r="W529" s="146"/>
      <c r="X529" s="146"/>
      <c r="Y529" s="146"/>
      <c r="Z529" s="139">
        <f t="shared" si="907"/>
        <v>3.2210204342452607E-2</v>
      </c>
      <c r="AA529" s="139">
        <f t="shared" si="908"/>
        <v>2.7003648100467958E-2</v>
      </c>
      <c r="AB529" s="139">
        <f t="shared" si="909"/>
        <v>1.1223600821369391E-2</v>
      </c>
      <c r="AC529" s="139"/>
      <c r="AD529" s="12">
        <f t="shared" si="910"/>
        <v>3.2210204342452607E-2</v>
      </c>
      <c r="AE529" s="12">
        <f t="shared" si="911"/>
        <v>2.7003648100467958E-2</v>
      </c>
      <c r="AF529" s="12">
        <f t="shared" si="912"/>
        <v>1.1223600821369391E-2</v>
      </c>
      <c r="AG529" s="12">
        <f t="shared" si="913"/>
        <v>0</v>
      </c>
      <c r="AH529" s="30">
        <f t="shared" si="914"/>
        <v>87.573747770346998</v>
      </c>
      <c r="AI529" s="30">
        <f t="shared" si="915"/>
        <v>73.418058528514294</v>
      </c>
      <c r="AJ529" s="30">
        <f t="shared" si="916"/>
        <v>30.514950385155529</v>
      </c>
      <c r="AK529" s="30">
        <f t="shared" si="917"/>
        <v>0</v>
      </c>
      <c r="AL529" s="136"/>
      <c r="AM529" s="30">
        <f t="shared" si="918"/>
        <v>191.50675668401681</v>
      </c>
      <c r="AN529" s="12">
        <f t="shared" si="919"/>
        <v>7.0437453264289962E-2</v>
      </c>
      <c r="AO529">
        <f t="shared" si="920"/>
        <v>175.08</v>
      </c>
      <c r="AP529" s="136"/>
      <c r="AX529" s="164" t="s">
        <v>603</v>
      </c>
      <c r="AY529" s="165">
        <v>175.08</v>
      </c>
    </row>
    <row r="530" spans="1:51" s="143" customFormat="1" x14ac:dyDescent="0.3">
      <c r="A530" s="133" t="s">
        <v>604</v>
      </c>
      <c r="B530" s="133" t="s">
        <v>1082</v>
      </c>
      <c r="C530" s="142"/>
      <c r="D530" s="142"/>
      <c r="E530" s="1">
        <f>VLOOKUP(B530,Площадь!A:B,2,0)</f>
        <v>3</v>
      </c>
      <c r="F530" s="143">
        <f t="shared" si="901"/>
        <v>120</v>
      </c>
      <c r="G530" s="135">
        <v>31</v>
      </c>
      <c r="H530" s="135">
        <v>28</v>
      </c>
      <c r="I530" s="135">
        <v>31</v>
      </c>
      <c r="J530" s="135">
        <v>30</v>
      </c>
      <c r="L530" s="144"/>
      <c r="N530" s="16">
        <f t="shared" si="902"/>
        <v>3</v>
      </c>
      <c r="O530" s="16">
        <f t="shared" si="903"/>
        <v>3</v>
      </c>
      <c r="P530" s="16">
        <f t="shared" si="904"/>
        <v>3</v>
      </c>
      <c r="Q530" s="16">
        <f t="shared" si="905"/>
        <v>3</v>
      </c>
      <c r="R530" s="147"/>
      <c r="S530" s="159" t="e">
        <f>VLOOKUP(B530,Объем!A:D,4,0)</f>
        <v>#N/A</v>
      </c>
      <c r="T530" s="159" t="e">
        <f>VLOOKUP(B530,Объем!A:E,5,0)</f>
        <v>#N/A</v>
      </c>
      <c r="U530" s="11" t="e">
        <f t="shared" si="906"/>
        <v>#N/A</v>
      </c>
      <c r="V530" s="146"/>
      <c r="W530" s="146"/>
      <c r="X530" s="146"/>
      <c r="Y530" s="146"/>
      <c r="Z530" s="139">
        <f t="shared" si="907"/>
        <v>2.1961502960763143E-2</v>
      </c>
      <c r="AA530" s="139">
        <f t="shared" si="908"/>
        <v>1.8411578250319062E-2</v>
      </c>
      <c r="AB530" s="139">
        <f t="shared" si="909"/>
        <v>7.6524551054791296E-3</v>
      </c>
      <c r="AC530" s="139"/>
      <c r="AD530" s="12">
        <f t="shared" si="910"/>
        <v>2.1961502960763143E-2</v>
      </c>
      <c r="AE530" s="12">
        <f t="shared" si="911"/>
        <v>1.8411578250319062E-2</v>
      </c>
      <c r="AF530" s="12">
        <f t="shared" si="912"/>
        <v>7.6524551054791296E-3</v>
      </c>
      <c r="AG530" s="12">
        <f t="shared" si="913"/>
        <v>0</v>
      </c>
      <c r="AH530" s="30">
        <f t="shared" si="914"/>
        <v>59.709373479782052</v>
      </c>
      <c r="AI530" s="30">
        <f t="shared" si="915"/>
        <v>50.057767178532472</v>
      </c>
      <c r="AJ530" s="30">
        <f t="shared" si="916"/>
        <v>20.805647989878768</v>
      </c>
      <c r="AK530" s="30">
        <f t="shared" si="917"/>
        <v>0</v>
      </c>
      <c r="AL530" s="136"/>
      <c r="AM530" s="30">
        <f t="shared" si="918"/>
        <v>130.5727886481933</v>
      </c>
      <c r="AN530" s="12">
        <f t="shared" si="919"/>
        <v>4.8025536316561333E-2</v>
      </c>
      <c r="AO530">
        <f t="shared" si="920"/>
        <v>119.64</v>
      </c>
      <c r="AP530" s="136"/>
      <c r="AX530" s="164" t="s">
        <v>604</v>
      </c>
      <c r="AY530" s="165">
        <v>119.64</v>
      </c>
    </row>
    <row r="531" spans="1:51" s="143" customFormat="1" x14ac:dyDescent="0.3">
      <c r="A531" s="133" t="s">
        <v>605</v>
      </c>
      <c r="B531" s="133" t="s">
        <v>1083</v>
      </c>
      <c r="C531" s="142"/>
      <c r="D531" s="142"/>
      <c r="E531" s="1">
        <f>VLOOKUP(B531,Площадь!A:B,2,0)</f>
        <v>3</v>
      </c>
      <c r="F531" s="143">
        <f t="shared" si="901"/>
        <v>120</v>
      </c>
      <c r="G531" s="135">
        <v>31</v>
      </c>
      <c r="H531" s="135">
        <v>28</v>
      </c>
      <c r="I531" s="135">
        <v>31</v>
      </c>
      <c r="J531" s="135">
        <v>30</v>
      </c>
      <c r="L531" s="144"/>
      <c r="N531" s="16">
        <f t="shared" si="902"/>
        <v>3</v>
      </c>
      <c r="O531" s="16">
        <f t="shared" si="903"/>
        <v>3</v>
      </c>
      <c r="P531" s="16">
        <f t="shared" si="904"/>
        <v>3</v>
      </c>
      <c r="Q531" s="16">
        <f t="shared" si="905"/>
        <v>3</v>
      </c>
      <c r="R531" s="147"/>
      <c r="S531" s="159" t="e">
        <f>VLOOKUP(B531,Объем!A:D,4,0)</f>
        <v>#N/A</v>
      </c>
      <c r="T531" s="159" t="e">
        <f>VLOOKUP(B531,Объем!A:E,5,0)</f>
        <v>#N/A</v>
      </c>
      <c r="U531" s="11" t="e">
        <f t="shared" si="906"/>
        <v>#N/A</v>
      </c>
      <c r="V531" s="146"/>
      <c r="W531" s="146"/>
      <c r="X531" s="146"/>
      <c r="Y531" s="146"/>
      <c r="Z531" s="139">
        <f t="shared" si="907"/>
        <v>2.1961502960763143E-2</v>
      </c>
      <c r="AA531" s="139">
        <f t="shared" si="908"/>
        <v>1.8411578250319062E-2</v>
      </c>
      <c r="AB531" s="139">
        <f t="shared" si="909"/>
        <v>7.6524551054791296E-3</v>
      </c>
      <c r="AC531" s="139"/>
      <c r="AD531" s="12">
        <f t="shared" si="910"/>
        <v>2.1961502960763143E-2</v>
      </c>
      <c r="AE531" s="12">
        <f t="shared" si="911"/>
        <v>1.8411578250319062E-2</v>
      </c>
      <c r="AF531" s="12">
        <f t="shared" si="912"/>
        <v>7.6524551054791296E-3</v>
      </c>
      <c r="AG531" s="12">
        <f t="shared" si="913"/>
        <v>0</v>
      </c>
      <c r="AH531" s="30">
        <f t="shared" si="914"/>
        <v>59.709373479782052</v>
      </c>
      <c r="AI531" s="30">
        <f t="shared" si="915"/>
        <v>50.057767178532472</v>
      </c>
      <c r="AJ531" s="30">
        <f t="shared" si="916"/>
        <v>20.805647989878768</v>
      </c>
      <c r="AK531" s="30">
        <f t="shared" si="917"/>
        <v>0</v>
      </c>
      <c r="AL531" s="136"/>
      <c r="AM531" s="30">
        <f t="shared" si="918"/>
        <v>130.5727886481933</v>
      </c>
      <c r="AN531" s="12">
        <f t="shared" si="919"/>
        <v>4.8025536316561333E-2</v>
      </c>
      <c r="AO531">
        <f t="shared" si="920"/>
        <v>119.64</v>
      </c>
      <c r="AP531" s="136"/>
      <c r="AX531" s="164" t="s">
        <v>605</v>
      </c>
      <c r="AY531" s="165">
        <v>119.64</v>
      </c>
    </row>
    <row r="532" spans="1:51" s="143" customFormat="1" x14ac:dyDescent="0.3">
      <c r="A532" s="133" t="s">
        <v>1296</v>
      </c>
      <c r="B532" s="133" t="s">
        <v>1084</v>
      </c>
      <c r="C532" s="142"/>
      <c r="D532" s="142"/>
      <c r="E532" s="1">
        <f>VLOOKUP(B532,Площадь!A:B,2,0)</f>
        <v>4.2</v>
      </c>
      <c r="F532" s="143">
        <f t="shared" si="901"/>
        <v>120</v>
      </c>
      <c r="G532" s="135">
        <v>31</v>
      </c>
      <c r="H532" s="135">
        <v>28</v>
      </c>
      <c r="I532" s="135">
        <v>31</v>
      </c>
      <c r="J532" s="135">
        <v>30</v>
      </c>
      <c r="L532" s="144"/>
      <c r="N532" s="16">
        <f t="shared" si="902"/>
        <v>4.2</v>
      </c>
      <c r="O532" s="16">
        <f t="shared" si="903"/>
        <v>4.2</v>
      </c>
      <c r="P532" s="16">
        <f t="shared" si="904"/>
        <v>4.2</v>
      </c>
      <c r="Q532" s="16">
        <f t="shared" si="905"/>
        <v>4.2</v>
      </c>
      <c r="R532" s="147"/>
      <c r="S532" s="159" t="e">
        <f>VLOOKUP(B532,Объем!A:D,4,0)</f>
        <v>#N/A</v>
      </c>
      <c r="T532" s="159" t="e">
        <f>VLOOKUP(B532,Объем!A:E,5,0)</f>
        <v>#N/A</v>
      </c>
      <c r="U532" s="11" t="e">
        <f t="shared" si="906"/>
        <v>#N/A</v>
      </c>
      <c r="V532" s="146"/>
      <c r="W532" s="146"/>
      <c r="X532" s="146"/>
      <c r="Y532" s="146"/>
      <c r="Z532" s="139">
        <f t="shared" si="907"/>
        <v>3.0746104145068398E-2</v>
      </c>
      <c r="AA532" s="139">
        <f t="shared" si="908"/>
        <v>2.5776209550446686E-2</v>
      </c>
      <c r="AB532" s="139">
        <f t="shared" si="909"/>
        <v>1.0713437147670781E-2</v>
      </c>
      <c r="AC532" s="139"/>
      <c r="AD532" s="12">
        <f t="shared" si="910"/>
        <v>3.0746104145068398E-2</v>
      </c>
      <c r="AE532" s="12">
        <f t="shared" si="911"/>
        <v>2.5776209550446686E-2</v>
      </c>
      <c r="AF532" s="12">
        <f t="shared" si="912"/>
        <v>1.0713437147670781E-2</v>
      </c>
      <c r="AG532" s="12">
        <f t="shared" si="913"/>
        <v>0</v>
      </c>
      <c r="AH532" s="30">
        <f t="shared" si="914"/>
        <v>83.593122871694874</v>
      </c>
      <c r="AI532" s="30">
        <f t="shared" si="915"/>
        <v>70.080874049945464</v>
      </c>
      <c r="AJ532" s="30">
        <f t="shared" si="916"/>
        <v>29.127907185830274</v>
      </c>
      <c r="AK532" s="30">
        <f t="shared" si="917"/>
        <v>0</v>
      </c>
      <c r="AL532" s="136"/>
      <c r="AM532" s="30">
        <f t="shared" si="918"/>
        <v>182.80190410747062</v>
      </c>
      <c r="AN532" s="12">
        <f t="shared" si="919"/>
        <v>6.7235750843185865E-2</v>
      </c>
      <c r="AO532">
        <f t="shared" si="920"/>
        <v>167.48</v>
      </c>
      <c r="AP532" s="136"/>
      <c r="AX532" s="164" t="s">
        <v>1296</v>
      </c>
      <c r="AY532" s="165">
        <v>167.48</v>
      </c>
    </row>
    <row r="533" spans="1:51" s="143" customFormat="1" x14ac:dyDescent="0.3">
      <c r="A533" s="133" t="s">
        <v>606</v>
      </c>
      <c r="B533" s="133" t="s">
        <v>1085</v>
      </c>
      <c r="C533" s="142"/>
      <c r="D533" s="142"/>
      <c r="E533" s="1">
        <f>VLOOKUP(B533,Площадь!A:B,2,0)</f>
        <v>3.7</v>
      </c>
      <c r="F533" s="143">
        <f t="shared" si="901"/>
        <v>120</v>
      </c>
      <c r="G533" s="135">
        <v>31</v>
      </c>
      <c r="H533" s="135">
        <v>28</v>
      </c>
      <c r="I533" s="135">
        <v>31</v>
      </c>
      <c r="J533" s="135">
        <v>30</v>
      </c>
      <c r="L533" s="144"/>
      <c r="N533" s="16">
        <f t="shared" si="902"/>
        <v>3.7</v>
      </c>
      <c r="O533" s="16">
        <f t="shared" si="903"/>
        <v>3.7</v>
      </c>
      <c r="P533" s="16">
        <f t="shared" si="904"/>
        <v>3.7</v>
      </c>
      <c r="Q533" s="16">
        <f t="shared" si="905"/>
        <v>3.7</v>
      </c>
      <c r="R533" s="147"/>
      <c r="S533" s="159" t="e">
        <f>VLOOKUP(B533,Объем!A:D,4,0)</f>
        <v>#N/A</v>
      </c>
      <c r="T533" s="159" t="e">
        <f>VLOOKUP(B533,Объем!A:E,5,0)</f>
        <v>#N/A</v>
      </c>
      <c r="U533" s="11" t="e">
        <f t="shared" si="906"/>
        <v>#N/A</v>
      </c>
      <c r="V533" s="146"/>
      <c r="W533" s="146"/>
      <c r="X533" s="146"/>
      <c r="Y533" s="146"/>
      <c r="Z533" s="139">
        <f t="shared" si="907"/>
        <v>2.7085853651607875E-2</v>
      </c>
      <c r="AA533" s="139">
        <f t="shared" si="908"/>
        <v>2.270761317539351E-2</v>
      </c>
      <c r="AB533" s="139">
        <f t="shared" si="909"/>
        <v>9.4380279634242604E-3</v>
      </c>
      <c r="AC533" s="139"/>
      <c r="AD533" s="12">
        <f t="shared" si="910"/>
        <v>2.7085853651607875E-2</v>
      </c>
      <c r="AE533" s="12">
        <f t="shared" si="911"/>
        <v>2.270761317539351E-2</v>
      </c>
      <c r="AF533" s="12">
        <f t="shared" si="912"/>
        <v>9.4380279634242604E-3</v>
      </c>
      <c r="AG533" s="12">
        <f t="shared" si="913"/>
        <v>0</v>
      </c>
      <c r="AH533" s="30">
        <f t="shared" si="914"/>
        <v>73.641560625064528</v>
      </c>
      <c r="AI533" s="30">
        <f t="shared" si="915"/>
        <v>61.73791285352339</v>
      </c>
      <c r="AJ533" s="30">
        <f t="shared" si="916"/>
        <v>25.66029918751715</v>
      </c>
      <c r="AK533" s="30">
        <f t="shared" si="917"/>
        <v>0</v>
      </c>
      <c r="AL533" s="136"/>
      <c r="AM533" s="30">
        <f t="shared" si="918"/>
        <v>161.03977266610508</v>
      </c>
      <c r="AN533" s="12">
        <f t="shared" si="919"/>
        <v>5.9231494790425644E-2</v>
      </c>
      <c r="AO533">
        <f t="shared" si="920"/>
        <v>147.36000000000001</v>
      </c>
      <c r="AP533" s="136"/>
      <c r="AX533" s="164" t="s">
        <v>606</v>
      </c>
      <c r="AY533" s="165">
        <v>147.36000000000001</v>
      </c>
    </row>
    <row r="534" spans="1:51" s="143" customFormat="1" x14ac:dyDescent="0.3">
      <c r="A534" s="133" t="s">
        <v>607</v>
      </c>
      <c r="B534" s="133" t="s">
        <v>156</v>
      </c>
      <c r="C534" s="142"/>
      <c r="D534" s="142"/>
      <c r="E534" s="1">
        <f>VLOOKUP(B534,Площадь!A:B,2,0)</f>
        <v>3.9</v>
      </c>
      <c r="F534" s="143">
        <f t="shared" si="901"/>
        <v>120</v>
      </c>
      <c r="G534" s="135">
        <v>31</v>
      </c>
      <c r="H534" s="135">
        <v>28</v>
      </c>
      <c r="I534" s="135">
        <v>31</v>
      </c>
      <c r="J534" s="135">
        <v>30</v>
      </c>
      <c r="L534" s="144"/>
      <c r="N534" s="16">
        <f t="shared" si="902"/>
        <v>3.9</v>
      </c>
      <c r="O534" s="16">
        <f t="shared" si="903"/>
        <v>3.9</v>
      </c>
      <c r="P534" s="16">
        <f t="shared" si="904"/>
        <v>3.9</v>
      </c>
      <c r="Q534" s="16">
        <f t="shared" si="905"/>
        <v>3.9</v>
      </c>
      <c r="R534" s="147"/>
      <c r="S534" s="159" t="e">
        <f>VLOOKUP(B534,Объем!A:D,4,0)</f>
        <v>#N/A</v>
      </c>
      <c r="T534" s="159" t="e">
        <f>VLOOKUP(B534,Объем!A:E,5,0)</f>
        <v>#N/A</v>
      </c>
      <c r="U534" s="11" t="e">
        <f t="shared" si="906"/>
        <v>#N/A</v>
      </c>
      <c r="V534" s="146"/>
      <c r="W534" s="146"/>
      <c r="X534" s="146"/>
      <c r="Y534" s="146"/>
      <c r="Z534" s="139">
        <f t="shared" si="907"/>
        <v>2.8549953848992084E-2</v>
      </c>
      <c r="AA534" s="139">
        <f t="shared" si="908"/>
        <v>2.3935051725414779E-2</v>
      </c>
      <c r="AB534" s="139">
        <f t="shared" si="909"/>
        <v>9.9481916371228687E-3</v>
      </c>
      <c r="AC534" s="139"/>
      <c r="AD534" s="12">
        <f t="shared" si="910"/>
        <v>2.8549953848992084E-2</v>
      </c>
      <c r="AE534" s="12">
        <f t="shared" si="911"/>
        <v>2.3935051725414779E-2</v>
      </c>
      <c r="AF534" s="12">
        <f t="shared" si="912"/>
        <v>9.9481916371228687E-3</v>
      </c>
      <c r="AG534" s="12">
        <f t="shared" si="913"/>
        <v>0</v>
      </c>
      <c r="AH534" s="30">
        <f t="shared" si="914"/>
        <v>77.622185523716666</v>
      </c>
      <c r="AI534" s="30">
        <f t="shared" si="915"/>
        <v>65.075097332092213</v>
      </c>
      <c r="AJ534" s="30">
        <f t="shared" si="916"/>
        <v>27.047342386842399</v>
      </c>
      <c r="AK534" s="30">
        <f t="shared" si="917"/>
        <v>0</v>
      </c>
      <c r="AL534" s="136"/>
      <c r="AM534" s="30">
        <f t="shared" si="918"/>
        <v>169.74462524265127</v>
      </c>
      <c r="AN534" s="12">
        <f t="shared" si="919"/>
        <v>6.2433197211529734E-2</v>
      </c>
      <c r="AO534">
        <f t="shared" si="920"/>
        <v>155.52000000000001</v>
      </c>
      <c r="AP534" s="136"/>
      <c r="AX534" s="164" t="s">
        <v>607</v>
      </c>
      <c r="AY534" s="165">
        <v>155.52000000000001</v>
      </c>
    </row>
    <row r="535" spans="1:51" s="143" customFormat="1" x14ac:dyDescent="0.3">
      <c r="A535" s="133" t="s">
        <v>608</v>
      </c>
      <c r="B535" s="133" t="s">
        <v>1086</v>
      </c>
      <c r="C535" s="142"/>
      <c r="D535" s="142"/>
      <c r="E535" s="1">
        <f>VLOOKUP(B535,Площадь!A:B,2,0)</f>
        <v>4.2</v>
      </c>
      <c r="F535" s="143">
        <f t="shared" si="901"/>
        <v>120</v>
      </c>
      <c r="G535" s="135">
        <v>31</v>
      </c>
      <c r="H535" s="135">
        <v>28</v>
      </c>
      <c r="I535" s="135">
        <v>31</v>
      </c>
      <c r="J535" s="135">
        <v>30</v>
      </c>
      <c r="L535" s="144"/>
      <c r="N535" s="16">
        <f t="shared" si="902"/>
        <v>4.2</v>
      </c>
      <c r="O535" s="16">
        <f t="shared" si="903"/>
        <v>4.2</v>
      </c>
      <c r="P535" s="16">
        <f t="shared" si="904"/>
        <v>4.2</v>
      </c>
      <c r="Q535" s="16">
        <f t="shared" si="905"/>
        <v>4.2</v>
      </c>
      <c r="R535" s="147"/>
      <c r="S535" s="159" t="e">
        <f>VLOOKUP(B535,Объем!A:D,4,0)</f>
        <v>#N/A</v>
      </c>
      <c r="T535" s="159" t="e">
        <f>VLOOKUP(B535,Объем!A:E,5,0)</f>
        <v>#N/A</v>
      </c>
      <c r="U535" s="11" t="e">
        <f t="shared" si="906"/>
        <v>#N/A</v>
      </c>
      <c r="V535" s="146"/>
      <c r="W535" s="146"/>
      <c r="X535" s="146"/>
      <c r="Y535" s="146"/>
      <c r="Z535" s="139">
        <f t="shared" si="907"/>
        <v>3.0746104145068398E-2</v>
      </c>
      <c r="AA535" s="139">
        <f t="shared" si="908"/>
        <v>2.5776209550446686E-2</v>
      </c>
      <c r="AB535" s="139">
        <f t="shared" si="909"/>
        <v>1.0713437147670781E-2</v>
      </c>
      <c r="AC535" s="139"/>
      <c r="AD535" s="12">
        <f t="shared" si="910"/>
        <v>3.0746104145068398E-2</v>
      </c>
      <c r="AE535" s="12">
        <f t="shared" si="911"/>
        <v>2.5776209550446686E-2</v>
      </c>
      <c r="AF535" s="12">
        <f t="shared" si="912"/>
        <v>1.0713437147670781E-2</v>
      </c>
      <c r="AG535" s="12">
        <f t="shared" si="913"/>
        <v>0</v>
      </c>
      <c r="AH535" s="30">
        <f t="shared" si="914"/>
        <v>83.593122871694874</v>
      </c>
      <c r="AI535" s="30">
        <f t="shared" si="915"/>
        <v>70.080874049945464</v>
      </c>
      <c r="AJ535" s="30">
        <f t="shared" si="916"/>
        <v>29.127907185830274</v>
      </c>
      <c r="AK535" s="30">
        <f t="shared" si="917"/>
        <v>0</v>
      </c>
      <c r="AL535" s="136"/>
      <c r="AM535" s="30">
        <f t="shared" si="918"/>
        <v>182.80190410747062</v>
      </c>
      <c r="AN535" s="12">
        <f t="shared" si="919"/>
        <v>6.7235750843185865E-2</v>
      </c>
      <c r="AO535">
        <f t="shared" si="920"/>
        <v>167.48</v>
      </c>
      <c r="AP535" s="136"/>
      <c r="AX535" s="164" t="s">
        <v>608</v>
      </c>
      <c r="AY535" s="165">
        <v>167.48</v>
      </c>
    </row>
    <row r="536" spans="1:51" s="143" customFormat="1" x14ac:dyDescent="0.3">
      <c r="A536" s="133" t="s">
        <v>1188</v>
      </c>
      <c r="B536" s="133" t="s">
        <v>1087</v>
      </c>
      <c r="C536" s="142"/>
      <c r="D536" s="142"/>
      <c r="E536" s="1">
        <f>VLOOKUP(B536,Площадь!A:B,2,0)</f>
        <v>4.5</v>
      </c>
      <c r="F536" s="143">
        <f t="shared" si="901"/>
        <v>120</v>
      </c>
      <c r="G536" s="135">
        <v>31</v>
      </c>
      <c r="H536" s="135">
        <v>28</v>
      </c>
      <c r="I536" s="135">
        <v>31</v>
      </c>
      <c r="J536" s="135">
        <v>30</v>
      </c>
      <c r="L536" s="144"/>
      <c r="N536" s="16">
        <f t="shared" si="902"/>
        <v>4.5</v>
      </c>
      <c r="O536" s="16">
        <f t="shared" si="903"/>
        <v>4.5</v>
      </c>
      <c r="P536" s="16">
        <f t="shared" si="904"/>
        <v>4.5</v>
      </c>
      <c r="Q536" s="16">
        <f t="shared" si="905"/>
        <v>4.5</v>
      </c>
      <c r="R536" s="147"/>
      <c r="S536" s="159" t="e">
        <f>VLOOKUP(B536,Объем!A:D,4,0)</f>
        <v>#N/A</v>
      </c>
      <c r="T536" s="159" t="e">
        <f>VLOOKUP(B536,Объем!A:E,5,0)</f>
        <v>#N/A</v>
      </c>
      <c r="U536" s="11" t="e">
        <f t="shared" si="906"/>
        <v>#N/A</v>
      </c>
      <c r="V536" s="146"/>
      <c r="W536" s="146"/>
      <c r="X536" s="146"/>
      <c r="Y536" s="146"/>
      <c r="Z536" s="139">
        <f t="shared" si="907"/>
        <v>3.2942254441144715E-2</v>
      </c>
      <c r="AA536" s="139">
        <f t="shared" si="908"/>
        <v>2.7617367375478589E-2</v>
      </c>
      <c r="AB536" s="139">
        <f t="shared" si="909"/>
        <v>1.1478682658218695E-2</v>
      </c>
      <c r="AC536" s="139"/>
      <c r="AD536" s="12">
        <f t="shared" si="910"/>
        <v>3.2942254441144715E-2</v>
      </c>
      <c r="AE536" s="12">
        <f t="shared" si="911"/>
        <v>2.7617367375478589E-2</v>
      </c>
      <c r="AF536" s="12">
        <f t="shared" si="912"/>
        <v>1.1478682658218695E-2</v>
      </c>
      <c r="AG536" s="12">
        <f t="shared" si="913"/>
        <v>0</v>
      </c>
      <c r="AH536" s="30">
        <f t="shared" si="914"/>
        <v>89.564060219673081</v>
      </c>
      <c r="AI536" s="30">
        <f t="shared" si="915"/>
        <v>75.086650767798702</v>
      </c>
      <c r="AJ536" s="30">
        <f t="shared" si="916"/>
        <v>31.208471984818154</v>
      </c>
      <c r="AK536" s="30">
        <f t="shared" si="917"/>
        <v>0</v>
      </c>
      <c r="AL536" s="136"/>
      <c r="AM536" s="30">
        <f t="shared" si="918"/>
        <v>195.85918297228991</v>
      </c>
      <c r="AN536" s="12">
        <f t="shared" si="919"/>
        <v>7.2038304474841997E-2</v>
      </c>
      <c r="AO536">
        <f t="shared" si="920"/>
        <v>179.44</v>
      </c>
      <c r="AP536" s="136"/>
      <c r="AX536" s="164" t="s">
        <v>1188</v>
      </c>
      <c r="AY536" s="165">
        <v>179.44</v>
      </c>
    </row>
    <row r="537" spans="1:51" s="143" customFormat="1" x14ac:dyDescent="0.3">
      <c r="A537" s="133" t="s">
        <v>1261</v>
      </c>
      <c r="B537" s="133" t="s">
        <v>1088</v>
      </c>
      <c r="C537" s="142"/>
      <c r="D537" s="142"/>
      <c r="E537" s="1">
        <f>VLOOKUP(B537,Площадь!A:B,2,0)</f>
        <v>3.4</v>
      </c>
      <c r="F537" s="143">
        <f t="shared" si="901"/>
        <v>120</v>
      </c>
      <c r="G537" s="135">
        <v>31</v>
      </c>
      <c r="H537" s="135">
        <v>28</v>
      </c>
      <c r="I537" s="135">
        <v>31</v>
      </c>
      <c r="J537" s="135">
        <v>30</v>
      </c>
      <c r="L537" s="144"/>
      <c r="N537" s="16">
        <f t="shared" si="902"/>
        <v>3.4</v>
      </c>
      <c r="O537" s="16">
        <f t="shared" si="903"/>
        <v>3.4</v>
      </c>
      <c r="P537" s="16">
        <f t="shared" si="904"/>
        <v>3.4</v>
      </c>
      <c r="Q537" s="16">
        <f t="shared" si="905"/>
        <v>3.4</v>
      </c>
      <c r="R537" s="147"/>
      <c r="S537" s="159" t="e">
        <f>VLOOKUP(B537,Объем!A:D,4,0)</f>
        <v>#N/A</v>
      </c>
      <c r="T537" s="159" t="e">
        <f>VLOOKUP(B537,Объем!A:E,5,0)</f>
        <v>#N/A</v>
      </c>
      <c r="U537" s="11" t="e">
        <f t="shared" si="906"/>
        <v>#N/A</v>
      </c>
      <c r="V537" s="146"/>
      <c r="W537" s="146"/>
      <c r="X537" s="146"/>
      <c r="Y537" s="146"/>
      <c r="Z537" s="139">
        <f t="shared" si="907"/>
        <v>2.4889703355531562E-2</v>
      </c>
      <c r="AA537" s="139">
        <f t="shared" si="908"/>
        <v>2.08664553503616E-2</v>
      </c>
      <c r="AB537" s="139">
        <f t="shared" si="909"/>
        <v>8.6727824528763462E-3</v>
      </c>
      <c r="AC537" s="139"/>
      <c r="AD537" s="12">
        <f t="shared" si="910"/>
        <v>2.4889703355531562E-2</v>
      </c>
      <c r="AE537" s="12">
        <f t="shared" si="911"/>
        <v>2.08664553503616E-2</v>
      </c>
      <c r="AF537" s="12">
        <f t="shared" si="912"/>
        <v>8.6727824528763462E-3</v>
      </c>
      <c r="AG537" s="12">
        <f t="shared" si="913"/>
        <v>0</v>
      </c>
      <c r="AH537" s="30">
        <f t="shared" si="914"/>
        <v>67.670623277086321</v>
      </c>
      <c r="AI537" s="30">
        <f t="shared" si="915"/>
        <v>56.732136135670132</v>
      </c>
      <c r="AJ537" s="30">
        <f t="shared" si="916"/>
        <v>23.579734388529268</v>
      </c>
      <c r="AK537" s="30">
        <f t="shared" si="917"/>
        <v>0</v>
      </c>
      <c r="AL537" s="136"/>
      <c r="AM537" s="30">
        <f t="shared" si="918"/>
        <v>147.98249380128573</v>
      </c>
      <c r="AN537" s="12">
        <f t="shared" si="919"/>
        <v>5.4428941158769506E-2</v>
      </c>
      <c r="AO537">
        <f t="shared" si="920"/>
        <v>135.4</v>
      </c>
      <c r="AP537" s="136"/>
      <c r="AX537" s="164" t="s">
        <v>1261</v>
      </c>
      <c r="AY537" s="165">
        <v>135.4</v>
      </c>
    </row>
    <row r="538" spans="1:51" s="143" customFormat="1" x14ac:dyDescent="0.3">
      <c r="A538" s="133" t="s">
        <v>609</v>
      </c>
      <c r="B538" s="133" t="s">
        <v>1089</v>
      </c>
      <c r="C538" s="142"/>
      <c r="D538" s="142"/>
      <c r="E538" s="1">
        <f>VLOOKUP(B538,Площадь!A:B,2,0)</f>
        <v>7.2</v>
      </c>
      <c r="F538" s="143">
        <f t="shared" si="901"/>
        <v>120</v>
      </c>
      <c r="G538" s="135">
        <v>31</v>
      </c>
      <c r="H538" s="135">
        <v>28</v>
      </c>
      <c r="I538" s="135">
        <v>31</v>
      </c>
      <c r="J538" s="135">
        <v>30</v>
      </c>
      <c r="L538" s="144"/>
      <c r="N538" s="16">
        <f t="shared" si="902"/>
        <v>7.2</v>
      </c>
      <c r="O538" s="16">
        <f t="shared" si="903"/>
        <v>7.2</v>
      </c>
      <c r="P538" s="16">
        <f t="shared" si="904"/>
        <v>7.2</v>
      </c>
      <c r="Q538" s="16">
        <f t="shared" si="905"/>
        <v>7.2</v>
      </c>
      <c r="R538" s="147"/>
      <c r="S538" s="159" t="e">
        <f>VLOOKUP(B538,Объем!A:D,4,0)</f>
        <v>#N/A</v>
      </c>
      <c r="T538" s="159" t="e">
        <f>VLOOKUP(B538,Объем!A:E,5,0)</f>
        <v>#N/A</v>
      </c>
      <c r="U538" s="11" t="e">
        <f t="shared" si="906"/>
        <v>#N/A</v>
      </c>
      <c r="V538" s="146"/>
      <c r="W538" s="146"/>
      <c r="X538" s="146"/>
      <c r="Y538" s="146"/>
      <c r="Z538" s="139">
        <f t="shared" si="907"/>
        <v>5.2707607105831542E-2</v>
      </c>
      <c r="AA538" s="139">
        <f t="shared" si="908"/>
        <v>4.4187787800765745E-2</v>
      </c>
      <c r="AB538" s="139">
        <f t="shared" si="909"/>
        <v>1.8365892253149912E-2</v>
      </c>
      <c r="AC538" s="139"/>
      <c r="AD538" s="12">
        <f t="shared" si="910"/>
        <v>5.2707607105831542E-2</v>
      </c>
      <c r="AE538" s="12">
        <f t="shared" si="911"/>
        <v>4.4187787800765745E-2</v>
      </c>
      <c r="AF538" s="12">
        <f t="shared" si="912"/>
        <v>1.8365892253149912E-2</v>
      </c>
      <c r="AG538" s="12">
        <f t="shared" si="913"/>
        <v>0</v>
      </c>
      <c r="AH538" s="30">
        <f t="shared" si="914"/>
        <v>143.30249635147692</v>
      </c>
      <c r="AI538" s="30">
        <f t="shared" si="915"/>
        <v>120.13864122847792</v>
      </c>
      <c r="AJ538" s="30">
        <f t="shared" si="916"/>
        <v>49.933555175709046</v>
      </c>
      <c r="AK538" s="30">
        <f t="shared" si="917"/>
        <v>0</v>
      </c>
      <c r="AL538" s="136"/>
      <c r="AM538" s="30">
        <f t="shared" si="918"/>
        <v>313.37469275566389</v>
      </c>
      <c r="AN538" s="12">
        <f t="shared" si="919"/>
        <v>0.11526128715974721</v>
      </c>
      <c r="AO538">
        <f t="shared" si="920"/>
        <v>287.12</v>
      </c>
      <c r="AP538" s="136"/>
      <c r="AX538" s="164" t="s">
        <v>609</v>
      </c>
      <c r="AY538" s="165">
        <v>287.12</v>
      </c>
    </row>
    <row r="539" spans="1:51" s="143" customFormat="1" x14ac:dyDescent="0.3">
      <c r="A539" s="133" t="s">
        <v>610</v>
      </c>
      <c r="B539" s="133" t="s">
        <v>1090</v>
      </c>
      <c r="C539" s="142"/>
      <c r="D539" s="142"/>
      <c r="E539" s="1">
        <f>VLOOKUP(B539,Площадь!A:B,2,0)</f>
        <v>2.9</v>
      </c>
      <c r="F539" s="143">
        <f t="shared" si="901"/>
        <v>120</v>
      </c>
      <c r="G539" s="135">
        <v>31</v>
      </c>
      <c r="H539" s="135">
        <v>28</v>
      </c>
      <c r="I539" s="135">
        <v>31</v>
      </c>
      <c r="J539" s="135">
        <v>30</v>
      </c>
      <c r="L539" s="144"/>
      <c r="N539" s="16">
        <f t="shared" si="902"/>
        <v>2.9</v>
      </c>
      <c r="O539" s="16">
        <f t="shared" si="903"/>
        <v>2.9</v>
      </c>
      <c r="P539" s="16">
        <f t="shared" si="904"/>
        <v>2.9</v>
      </c>
      <c r="Q539" s="16">
        <f t="shared" si="905"/>
        <v>2.9</v>
      </c>
      <c r="R539" s="147"/>
      <c r="S539" s="159" t="e">
        <f>VLOOKUP(B539,Объем!A:D,4,0)</f>
        <v>#N/A</v>
      </c>
      <c r="T539" s="159" t="e">
        <f>VLOOKUP(B539,Объем!A:E,5,0)</f>
        <v>#N/A</v>
      </c>
      <c r="U539" s="11" t="e">
        <f t="shared" si="906"/>
        <v>#N/A</v>
      </c>
      <c r="V539" s="146"/>
      <c r="W539" s="146"/>
      <c r="X539" s="146"/>
      <c r="Y539" s="146"/>
      <c r="Z539" s="139">
        <f t="shared" si="907"/>
        <v>2.1229452862071035E-2</v>
      </c>
      <c r="AA539" s="139">
        <f t="shared" si="908"/>
        <v>1.7797858975308424E-2</v>
      </c>
      <c r="AB539" s="139">
        <f t="shared" si="909"/>
        <v>7.3973732686298255E-3</v>
      </c>
      <c r="AC539" s="139"/>
      <c r="AD539" s="12">
        <f t="shared" si="910"/>
        <v>2.1229452862071035E-2</v>
      </c>
      <c r="AE539" s="12">
        <f t="shared" si="911"/>
        <v>1.7797858975308424E-2</v>
      </c>
      <c r="AF539" s="12">
        <f t="shared" si="912"/>
        <v>7.3973732686298255E-3</v>
      </c>
      <c r="AG539" s="12">
        <f t="shared" si="913"/>
        <v>0</v>
      </c>
      <c r="AH539" s="30">
        <f t="shared" si="914"/>
        <v>57.719061030455975</v>
      </c>
      <c r="AI539" s="30">
        <f t="shared" si="915"/>
        <v>48.389174939248051</v>
      </c>
      <c r="AJ539" s="30">
        <f t="shared" si="916"/>
        <v>20.112126390216144</v>
      </c>
      <c r="AK539" s="30">
        <f t="shared" si="917"/>
        <v>0</v>
      </c>
      <c r="AL539" s="136"/>
      <c r="AM539" s="30">
        <f t="shared" si="918"/>
        <v>126.22036235992017</v>
      </c>
      <c r="AN539" s="12">
        <f t="shared" si="919"/>
        <v>4.6424685106009285E-2</v>
      </c>
      <c r="AO539">
        <f t="shared" si="920"/>
        <v>115.28</v>
      </c>
      <c r="AP539" s="136"/>
      <c r="AX539" s="164" t="s">
        <v>610</v>
      </c>
      <c r="AY539" s="165">
        <v>115.28</v>
      </c>
    </row>
    <row r="540" spans="1:51" s="143" customFormat="1" x14ac:dyDescent="0.3">
      <c r="A540" s="133" t="s">
        <v>611</v>
      </c>
      <c r="B540" s="133" t="s">
        <v>1091</v>
      </c>
      <c r="C540" s="142"/>
      <c r="D540" s="142"/>
      <c r="E540" s="1">
        <f>VLOOKUP(B540,Площадь!A:B,2,0)</f>
        <v>2.9</v>
      </c>
      <c r="F540" s="143">
        <f t="shared" si="901"/>
        <v>120</v>
      </c>
      <c r="G540" s="135">
        <v>31</v>
      </c>
      <c r="H540" s="135">
        <v>28</v>
      </c>
      <c r="I540" s="135">
        <v>31</v>
      </c>
      <c r="J540" s="135">
        <v>30</v>
      </c>
      <c r="L540" s="144"/>
      <c r="N540" s="16">
        <f t="shared" si="902"/>
        <v>2.9</v>
      </c>
      <c r="O540" s="16">
        <f t="shared" si="903"/>
        <v>2.9</v>
      </c>
      <c r="P540" s="16">
        <f t="shared" si="904"/>
        <v>2.9</v>
      </c>
      <c r="Q540" s="16">
        <f t="shared" si="905"/>
        <v>2.9</v>
      </c>
      <c r="R540" s="147"/>
      <c r="S540" s="159" t="e">
        <f>VLOOKUP(B540,Объем!A:D,4,0)</f>
        <v>#N/A</v>
      </c>
      <c r="T540" s="159" t="e">
        <f>VLOOKUP(B540,Объем!A:E,5,0)</f>
        <v>#N/A</v>
      </c>
      <c r="U540" s="11" t="e">
        <f t="shared" si="906"/>
        <v>#N/A</v>
      </c>
      <c r="V540" s="146"/>
      <c r="W540" s="146"/>
      <c r="X540" s="146"/>
      <c r="Y540" s="146"/>
      <c r="Z540" s="139">
        <f t="shared" si="907"/>
        <v>2.1229452862071035E-2</v>
      </c>
      <c r="AA540" s="139">
        <f t="shared" si="908"/>
        <v>1.7797858975308424E-2</v>
      </c>
      <c r="AB540" s="139">
        <f t="shared" si="909"/>
        <v>7.3973732686298255E-3</v>
      </c>
      <c r="AC540" s="139"/>
      <c r="AD540" s="12">
        <f t="shared" si="910"/>
        <v>2.1229452862071035E-2</v>
      </c>
      <c r="AE540" s="12">
        <f t="shared" si="911"/>
        <v>1.7797858975308424E-2</v>
      </c>
      <c r="AF540" s="12">
        <f t="shared" si="912"/>
        <v>7.3973732686298255E-3</v>
      </c>
      <c r="AG540" s="12">
        <f t="shared" si="913"/>
        <v>0</v>
      </c>
      <c r="AH540" s="30">
        <f t="shared" si="914"/>
        <v>57.719061030455975</v>
      </c>
      <c r="AI540" s="30">
        <f t="shared" si="915"/>
        <v>48.389174939248051</v>
      </c>
      <c r="AJ540" s="30">
        <f t="shared" si="916"/>
        <v>20.112126390216144</v>
      </c>
      <c r="AK540" s="30">
        <f t="shared" si="917"/>
        <v>0</v>
      </c>
      <c r="AL540" s="136"/>
      <c r="AM540" s="30">
        <f t="shared" si="918"/>
        <v>126.22036235992017</v>
      </c>
      <c r="AN540" s="12">
        <f t="shared" si="919"/>
        <v>4.6424685106009285E-2</v>
      </c>
      <c r="AO540">
        <f t="shared" si="920"/>
        <v>115.28</v>
      </c>
      <c r="AP540" s="136"/>
      <c r="AX540" s="164" t="s">
        <v>611</v>
      </c>
      <c r="AY540" s="165">
        <v>115.28</v>
      </c>
    </row>
    <row r="541" spans="1:51" s="143" customFormat="1" x14ac:dyDescent="0.3">
      <c r="A541" s="133" t="s">
        <v>612</v>
      </c>
      <c r="B541" s="133" t="s">
        <v>1092</v>
      </c>
      <c r="C541" s="142"/>
      <c r="D541" s="142"/>
      <c r="E541" s="1">
        <f>VLOOKUP(B541,Площадь!A:B,2,0)</f>
        <v>2.9</v>
      </c>
      <c r="F541" s="143">
        <f t="shared" si="901"/>
        <v>120</v>
      </c>
      <c r="G541" s="135">
        <v>31</v>
      </c>
      <c r="H541" s="135">
        <v>28</v>
      </c>
      <c r="I541" s="135">
        <v>31</v>
      </c>
      <c r="J541" s="135">
        <v>30</v>
      </c>
      <c r="L541" s="144"/>
      <c r="N541" s="16">
        <f t="shared" si="902"/>
        <v>2.9</v>
      </c>
      <c r="O541" s="16">
        <f t="shared" si="903"/>
        <v>2.9</v>
      </c>
      <c r="P541" s="16">
        <f t="shared" si="904"/>
        <v>2.9</v>
      </c>
      <c r="Q541" s="16">
        <f t="shared" si="905"/>
        <v>2.9</v>
      </c>
      <c r="R541" s="147"/>
      <c r="S541" s="159" t="e">
        <f>VLOOKUP(B541,Объем!A:D,4,0)</f>
        <v>#N/A</v>
      </c>
      <c r="T541" s="159" t="e">
        <f>VLOOKUP(B541,Объем!A:E,5,0)</f>
        <v>#N/A</v>
      </c>
      <c r="U541" s="11" t="e">
        <f t="shared" si="906"/>
        <v>#N/A</v>
      </c>
      <c r="V541" s="146"/>
      <c r="W541" s="146"/>
      <c r="X541" s="146"/>
      <c r="Y541" s="146"/>
      <c r="Z541" s="139">
        <f t="shared" si="907"/>
        <v>2.1229452862071035E-2</v>
      </c>
      <c r="AA541" s="139">
        <f t="shared" si="908"/>
        <v>1.7797858975308424E-2</v>
      </c>
      <c r="AB541" s="139">
        <f t="shared" si="909"/>
        <v>7.3973732686298255E-3</v>
      </c>
      <c r="AC541" s="139"/>
      <c r="AD541" s="12">
        <f t="shared" si="910"/>
        <v>2.1229452862071035E-2</v>
      </c>
      <c r="AE541" s="12">
        <f t="shared" si="911"/>
        <v>1.7797858975308424E-2</v>
      </c>
      <c r="AF541" s="12">
        <f t="shared" si="912"/>
        <v>7.3973732686298255E-3</v>
      </c>
      <c r="AG541" s="12">
        <f t="shared" si="913"/>
        <v>0</v>
      </c>
      <c r="AH541" s="30">
        <f t="shared" si="914"/>
        <v>57.719061030455975</v>
      </c>
      <c r="AI541" s="30">
        <f t="shared" si="915"/>
        <v>48.389174939248051</v>
      </c>
      <c r="AJ541" s="30">
        <f t="shared" si="916"/>
        <v>20.112126390216144</v>
      </c>
      <c r="AK541" s="30">
        <f t="shared" si="917"/>
        <v>0</v>
      </c>
      <c r="AL541" s="136"/>
      <c r="AM541" s="30">
        <f t="shared" si="918"/>
        <v>126.22036235992017</v>
      </c>
      <c r="AN541" s="12">
        <f t="shared" si="919"/>
        <v>4.6424685106009285E-2</v>
      </c>
      <c r="AO541">
        <f t="shared" si="920"/>
        <v>0</v>
      </c>
      <c r="AP541" s="136"/>
      <c r="AX541" s="164" t="s">
        <v>612</v>
      </c>
      <c r="AY541" s="166"/>
    </row>
    <row r="542" spans="1:51" s="143" customFormat="1" x14ac:dyDescent="0.3">
      <c r="A542" s="133" t="s">
        <v>613</v>
      </c>
      <c r="B542" s="133" t="s">
        <v>1093</v>
      </c>
      <c r="C542" s="142"/>
      <c r="D542" s="142"/>
      <c r="E542" s="1">
        <f>VLOOKUP(B542,Площадь!A:B,2,0)</f>
        <v>2.5</v>
      </c>
      <c r="F542" s="143">
        <f t="shared" si="901"/>
        <v>120</v>
      </c>
      <c r="G542" s="135">
        <v>31</v>
      </c>
      <c r="H542" s="135">
        <v>28</v>
      </c>
      <c r="I542" s="135">
        <v>31</v>
      </c>
      <c r="J542" s="135">
        <v>30</v>
      </c>
      <c r="L542" s="144"/>
      <c r="N542" s="16">
        <f t="shared" si="902"/>
        <v>2.5</v>
      </c>
      <c r="O542" s="16">
        <f t="shared" si="903"/>
        <v>2.5</v>
      </c>
      <c r="P542" s="16">
        <f t="shared" si="904"/>
        <v>2.5</v>
      </c>
      <c r="Q542" s="16">
        <f t="shared" si="905"/>
        <v>2.5</v>
      </c>
      <c r="R542" s="147"/>
      <c r="S542" s="159" t="e">
        <f>VLOOKUP(B542,Объем!A:D,4,0)</f>
        <v>#N/A</v>
      </c>
      <c r="T542" s="159" t="e">
        <f>VLOOKUP(B542,Объем!A:E,5,0)</f>
        <v>#N/A</v>
      </c>
      <c r="U542" s="11" t="e">
        <f t="shared" si="906"/>
        <v>#N/A</v>
      </c>
      <c r="V542" s="146"/>
      <c r="W542" s="146"/>
      <c r="X542" s="146"/>
      <c r="Y542" s="146"/>
      <c r="Z542" s="139">
        <f t="shared" si="907"/>
        <v>1.8301252467302617E-2</v>
      </c>
      <c r="AA542" s="139">
        <f t="shared" si="908"/>
        <v>1.5342981875265883E-2</v>
      </c>
      <c r="AB542" s="139">
        <f t="shared" si="909"/>
        <v>6.377045921232608E-3</v>
      </c>
      <c r="AC542" s="139"/>
      <c r="AD542" s="12">
        <f t="shared" si="910"/>
        <v>1.8301252467302617E-2</v>
      </c>
      <c r="AE542" s="12">
        <f t="shared" si="911"/>
        <v>1.5342981875265883E-2</v>
      </c>
      <c r="AF542" s="12">
        <f t="shared" si="912"/>
        <v>6.377045921232608E-3</v>
      </c>
      <c r="AG542" s="12">
        <f t="shared" si="913"/>
        <v>0</v>
      </c>
      <c r="AH542" s="30">
        <f t="shared" si="914"/>
        <v>49.757811233151706</v>
      </c>
      <c r="AI542" s="30">
        <f t="shared" si="915"/>
        <v>41.714805982110391</v>
      </c>
      <c r="AJ542" s="30">
        <f t="shared" si="916"/>
        <v>17.33803999156564</v>
      </c>
      <c r="AK542" s="30">
        <f t="shared" si="917"/>
        <v>0</v>
      </c>
      <c r="AL542" s="136"/>
      <c r="AM542" s="30">
        <f t="shared" si="918"/>
        <v>108.81065720682773</v>
      </c>
      <c r="AN542" s="12">
        <f t="shared" si="919"/>
        <v>4.0021280263801105E-2</v>
      </c>
      <c r="AO542">
        <f t="shared" si="920"/>
        <v>100.04</v>
      </c>
      <c r="AP542" s="136"/>
      <c r="AX542" s="164" t="s">
        <v>613</v>
      </c>
      <c r="AY542" s="165">
        <v>100.04</v>
      </c>
    </row>
    <row r="543" spans="1:51" s="143" customFormat="1" x14ac:dyDescent="0.3">
      <c r="A543" s="133" t="s">
        <v>614</v>
      </c>
      <c r="B543" s="133" t="s">
        <v>1094</v>
      </c>
      <c r="C543" s="142"/>
      <c r="D543" s="142"/>
      <c r="E543" s="1">
        <f>VLOOKUP(B543,Площадь!A:B,2,0)</f>
        <v>3</v>
      </c>
      <c r="F543" s="143">
        <f t="shared" si="901"/>
        <v>120</v>
      </c>
      <c r="G543" s="135">
        <v>31</v>
      </c>
      <c r="H543" s="135">
        <v>28</v>
      </c>
      <c r="I543" s="135">
        <v>31</v>
      </c>
      <c r="J543" s="135">
        <v>30</v>
      </c>
      <c r="L543" s="144"/>
      <c r="N543" s="16">
        <f t="shared" si="902"/>
        <v>3</v>
      </c>
      <c r="O543" s="16">
        <f t="shared" si="903"/>
        <v>3</v>
      </c>
      <c r="P543" s="16">
        <f t="shared" si="904"/>
        <v>3</v>
      </c>
      <c r="Q543" s="16">
        <f t="shared" si="905"/>
        <v>3</v>
      </c>
      <c r="R543" s="147"/>
      <c r="S543" s="159" t="e">
        <f>VLOOKUP(B543,Объем!A:D,4,0)</f>
        <v>#N/A</v>
      </c>
      <c r="T543" s="159" t="e">
        <f>VLOOKUP(B543,Объем!A:E,5,0)</f>
        <v>#N/A</v>
      </c>
      <c r="U543" s="11" t="e">
        <f t="shared" si="906"/>
        <v>#N/A</v>
      </c>
      <c r="V543" s="146"/>
      <c r="W543" s="146"/>
      <c r="X543" s="146"/>
      <c r="Y543" s="146"/>
      <c r="Z543" s="139">
        <f t="shared" si="907"/>
        <v>2.1961502960763143E-2</v>
      </c>
      <c r="AA543" s="139">
        <f t="shared" si="908"/>
        <v>1.8411578250319062E-2</v>
      </c>
      <c r="AB543" s="139">
        <f t="shared" si="909"/>
        <v>7.6524551054791296E-3</v>
      </c>
      <c r="AC543" s="139"/>
      <c r="AD543" s="12">
        <f t="shared" si="910"/>
        <v>2.1961502960763143E-2</v>
      </c>
      <c r="AE543" s="12">
        <f t="shared" si="911"/>
        <v>1.8411578250319062E-2</v>
      </c>
      <c r="AF543" s="12">
        <f t="shared" si="912"/>
        <v>7.6524551054791296E-3</v>
      </c>
      <c r="AG543" s="12">
        <f t="shared" si="913"/>
        <v>0</v>
      </c>
      <c r="AH543" s="30">
        <f t="shared" si="914"/>
        <v>59.709373479782052</v>
      </c>
      <c r="AI543" s="30">
        <f t="shared" si="915"/>
        <v>50.057767178532472</v>
      </c>
      <c r="AJ543" s="30">
        <f t="shared" si="916"/>
        <v>20.805647989878768</v>
      </c>
      <c r="AK543" s="30">
        <f t="shared" si="917"/>
        <v>0</v>
      </c>
      <c r="AL543" s="136"/>
      <c r="AM543" s="30">
        <f t="shared" si="918"/>
        <v>130.5727886481933</v>
      </c>
      <c r="AN543" s="12">
        <f t="shared" si="919"/>
        <v>4.8025536316561333E-2</v>
      </c>
      <c r="AO543">
        <f t="shared" si="920"/>
        <v>119.64</v>
      </c>
      <c r="AP543" s="136"/>
      <c r="AX543" s="164" t="s">
        <v>614</v>
      </c>
      <c r="AY543" s="165">
        <v>119.64</v>
      </c>
    </row>
    <row r="544" spans="1:51" s="143" customFormat="1" x14ac:dyDescent="0.3">
      <c r="A544" s="133" t="s">
        <v>615</v>
      </c>
      <c r="B544" s="133" t="s">
        <v>1095</v>
      </c>
      <c r="C544" s="142"/>
      <c r="D544" s="142"/>
      <c r="E544" s="1">
        <f>VLOOKUP(B544,Площадь!A:B,2,0)</f>
        <v>3</v>
      </c>
      <c r="F544" s="143">
        <f t="shared" si="901"/>
        <v>120</v>
      </c>
      <c r="G544" s="135">
        <v>31</v>
      </c>
      <c r="H544" s="135">
        <v>28</v>
      </c>
      <c r="I544" s="135">
        <v>31</v>
      </c>
      <c r="J544" s="135">
        <v>30</v>
      </c>
      <c r="L544" s="144"/>
      <c r="N544" s="16">
        <f t="shared" si="902"/>
        <v>3</v>
      </c>
      <c r="O544" s="16">
        <f t="shared" si="903"/>
        <v>3</v>
      </c>
      <c r="P544" s="16">
        <f t="shared" si="904"/>
        <v>3</v>
      </c>
      <c r="Q544" s="16">
        <f t="shared" si="905"/>
        <v>3</v>
      </c>
      <c r="R544" s="147"/>
      <c r="S544" s="159" t="e">
        <f>VLOOKUP(B544,Объем!A:D,4,0)</f>
        <v>#N/A</v>
      </c>
      <c r="T544" s="159" t="e">
        <f>VLOOKUP(B544,Объем!A:E,5,0)</f>
        <v>#N/A</v>
      </c>
      <c r="U544" s="11" t="e">
        <f t="shared" si="906"/>
        <v>#N/A</v>
      </c>
      <c r="V544" s="146"/>
      <c r="W544" s="146"/>
      <c r="X544" s="146"/>
      <c r="Y544" s="146"/>
      <c r="Z544" s="139">
        <f t="shared" si="907"/>
        <v>2.1961502960763143E-2</v>
      </c>
      <c r="AA544" s="139">
        <f t="shared" si="908"/>
        <v>1.8411578250319062E-2</v>
      </c>
      <c r="AB544" s="139">
        <f t="shared" si="909"/>
        <v>7.6524551054791296E-3</v>
      </c>
      <c r="AC544" s="139"/>
      <c r="AD544" s="12">
        <f t="shared" si="910"/>
        <v>2.1961502960763143E-2</v>
      </c>
      <c r="AE544" s="12">
        <f t="shared" si="911"/>
        <v>1.8411578250319062E-2</v>
      </c>
      <c r="AF544" s="12">
        <f t="shared" si="912"/>
        <v>7.6524551054791296E-3</v>
      </c>
      <c r="AG544" s="12">
        <f t="shared" si="913"/>
        <v>0</v>
      </c>
      <c r="AH544" s="30">
        <f t="shared" si="914"/>
        <v>59.709373479782052</v>
      </c>
      <c r="AI544" s="30">
        <f t="shared" si="915"/>
        <v>50.057767178532472</v>
      </c>
      <c r="AJ544" s="30">
        <f t="shared" si="916"/>
        <v>20.805647989878768</v>
      </c>
      <c r="AK544" s="30">
        <f t="shared" si="917"/>
        <v>0</v>
      </c>
      <c r="AL544" s="136"/>
      <c r="AM544" s="30">
        <f t="shared" si="918"/>
        <v>130.5727886481933</v>
      </c>
      <c r="AN544" s="12">
        <f t="shared" si="919"/>
        <v>4.8025536316561333E-2</v>
      </c>
      <c r="AO544">
        <f t="shared" si="920"/>
        <v>119.64</v>
      </c>
      <c r="AP544" s="136"/>
      <c r="AX544" s="164" t="s">
        <v>615</v>
      </c>
      <c r="AY544" s="165">
        <v>119.64</v>
      </c>
    </row>
    <row r="545" spans="1:51" s="143" customFormat="1" x14ac:dyDescent="0.3">
      <c r="A545" s="133" t="s">
        <v>616</v>
      </c>
      <c r="B545" s="133" t="s">
        <v>157</v>
      </c>
      <c r="C545" s="142"/>
      <c r="D545" s="142"/>
      <c r="E545" s="1">
        <f>VLOOKUP(B545,Площадь!A:B,2,0)</f>
        <v>3.3</v>
      </c>
      <c r="F545" s="143">
        <f t="shared" si="901"/>
        <v>120</v>
      </c>
      <c r="G545" s="135">
        <v>31</v>
      </c>
      <c r="H545" s="135">
        <v>28</v>
      </c>
      <c r="I545" s="135">
        <v>31</v>
      </c>
      <c r="J545" s="135">
        <v>30</v>
      </c>
      <c r="L545" s="144"/>
      <c r="N545" s="16">
        <f t="shared" si="902"/>
        <v>3.3</v>
      </c>
      <c r="O545" s="16">
        <f t="shared" si="903"/>
        <v>3.3</v>
      </c>
      <c r="P545" s="16">
        <f t="shared" si="904"/>
        <v>3.3</v>
      </c>
      <c r="Q545" s="16">
        <f t="shared" si="905"/>
        <v>3.3</v>
      </c>
      <c r="R545" s="147"/>
      <c r="S545" s="159" t="e">
        <f>VLOOKUP(B545,Объем!A:D,4,0)</f>
        <v>#N/A</v>
      </c>
      <c r="T545" s="159" t="e">
        <f>VLOOKUP(B545,Объем!A:E,5,0)</f>
        <v>#N/A</v>
      </c>
      <c r="U545" s="11" t="e">
        <f t="shared" si="906"/>
        <v>#N/A</v>
      </c>
      <c r="V545" s="146"/>
      <c r="W545" s="146"/>
      <c r="X545" s="146"/>
      <c r="Y545" s="146"/>
      <c r="Z545" s="139">
        <f t="shared" si="907"/>
        <v>2.4157653256839454E-2</v>
      </c>
      <c r="AA545" s="139">
        <f t="shared" si="908"/>
        <v>2.0252736075350965E-2</v>
      </c>
      <c r="AB545" s="139">
        <f t="shared" si="909"/>
        <v>8.4177006160270421E-3</v>
      </c>
      <c r="AC545" s="139"/>
      <c r="AD545" s="12">
        <f t="shared" si="910"/>
        <v>2.4157653256839454E-2</v>
      </c>
      <c r="AE545" s="12">
        <f t="shared" si="911"/>
        <v>2.0252736075350965E-2</v>
      </c>
      <c r="AF545" s="12">
        <f t="shared" si="912"/>
        <v>8.4177006160270421E-3</v>
      </c>
      <c r="AG545" s="12">
        <f t="shared" si="913"/>
        <v>0</v>
      </c>
      <c r="AH545" s="30">
        <f t="shared" si="914"/>
        <v>65.680310827760252</v>
      </c>
      <c r="AI545" s="30">
        <f t="shared" si="915"/>
        <v>55.063543896385717</v>
      </c>
      <c r="AJ545" s="30">
        <f t="shared" si="916"/>
        <v>22.886212788866644</v>
      </c>
      <c r="AK545" s="30">
        <f t="shared" si="917"/>
        <v>0</v>
      </c>
      <c r="AL545" s="136"/>
      <c r="AM545" s="30">
        <f t="shared" si="918"/>
        <v>143.63006751301259</v>
      </c>
      <c r="AN545" s="12">
        <f t="shared" si="919"/>
        <v>5.2828089948217465E-2</v>
      </c>
      <c r="AO545">
        <f t="shared" si="920"/>
        <v>131.6</v>
      </c>
      <c r="AP545" s="136"/>
      <c r="AX545" s="164" t="s">
        <v>616</v>
      </c>
      <c r="AY545" s="165">
        <v>131.6</v>
      </c>
    </row>
    <row r="546" spans="1:51" s="143" customFormat="1" x14ac:dyDescent="0.3">
      <c r="A546" s="133" t="s">
        <v>617</v>
      </c>
      <c r="B546" s="133" t="s">
        <v>1096</v>
      </c>
      <c r="C546" s="142"/>
      <c r="D546" s="142"/>
      <c r="E546" s="1">
        <f>VLOOKUP(B546,Площадь!A:B,2,0)</f>
        <v>3.4</v>
      </c>
      <c r="F546" s="143">
        <f t="shared" si="901"/>
        <v>120</v>
      </c>
      <c r="G546" s="135">
        <v>31</v>
      </c>
      <c r="H546" s="135">
        <v>28</v>
      </c>
      <c r="I546" s="135">
        <v>31</v>
      </c>
      <c r="J546" s="135">
        <v>30</v>
      </c>
      <c r="L546" s="144"/>
      <c r="N546" s="16">
        <f t="shared" si="902"/>
        <v>3.4</v>
      </c>
      <c r="O546" s="16">
        <f t="shared" si="903"/>
        <v>3.4</v>
      </c>
      <c r="P546" s="16">
        <f t="shared" si="904"/>
        <v>3.4</v>
      </c>
      <c r="Q546" s="16">
        <f t="shared" si="905"/>
        <v>3.4</v>
      </c>
      <c r="R546" s="147"/>
      <c r="S546" s="159" t="e">
        <f>VLOOKUP(B546,Объем!A:D,4,0)</f>
        <v>#N/A</v>
      </c>
      <c r="T546" s="159" t="e">
        <f>VLOOKUP(B546,Объем!A:E,5,0)</f>
        <v>#N/A</v>
      </c>
      <c r="U546" s="11" t="e">
        <f t="shared" si="906"/>
        <v>#N/A</v>
      </c>
      <c r="V546" s="146"/>
      <c r="W546" s="146"/>
      <c r="X546" s="146"/>
      <c r="Y546" s="146"/>
      <c r="Z546" s="139">
        <f t="shared" si="907"/>
        <v>2.4889703355531562E-2</v>
      </c>
      <c r="AA546" s="139">
        <f t="shared" si="908"/>
        <v>2.08664553503616E-2</v>
      </c>
      <c r="AB546" s="139">
        <f t="shared" si="909"/>
        <v>8.6727824528763462E-3</v>
      </c>
      <c r="AC546" s="139"/>
      <c r="AD546" s="12">
        <f t="shared" si="910"/>
        <v>2.4889703355531562E-2</v>
      </c>
      <c r="AE546" s="12">
        <f t="shared" si="911"/>
        <v>2.08664553503616E-2</v>
      </c>
      <c r="AF546" s="12">
        <f t="shared" si="912"/>
        <v>8.6727824528763462E-3</v>
      </c>
      <c r="AG546" s="12">
        <f t="shared" si="913"/>
        <v>0</v>
      </c>
      <c r="AH546" s="30">
        <f t="shared" si="914"/>
        <v>67.670623277086321</v>
      </c>
      <c r="AI546" s="30">
        <f t="shared" si="915"/>
        <v>56.732136135670132</v>
      </c>
      <c r="AJ546" s="30">
        <f t="shared" si="916"/>
        <v>23.579734388529268</v>
      </c>
      <c r="AK546" s="30">
        <f t="shared" si="917"/>
        <v>0</v>
      </c>
      <c r="AL546" s="136"/>
      <c r="AM546" s="30">
        <f t="shared" si="918"/>
        <v>147.98249380128573</v>
      </c>
      <c r="AN546" s="12">
        <f t="shared" si="919"/>
        <v>5.4428941158769506E-2</v>
      </c>
      <c r="AO546">
        <f t="shared" si="920"/>
        <v>135.4</v>
      </c>
      <c r="AP546" s="136"/>
      <c r="AX546" s="164" t="s">
        <v>617</v>
      </c>
      <c r="AY546" s="165">
        <v>135.4</v>
      </c>
    </row>
    <row r="547" spans="1:51" s="143" customFormat="1" x14ac:dyDescent="0.3">
      <c r="A547" s="133" t="s">
        <v>618</v>
      </c>
      <c r="B547" s="133" t="s">
        <v>1097</v>
      </c>
      <c r="C547" s="142"/>
      <c r="D547" s="142"/>
      <c r="E547" s="1">
        <f>VLOOKUP(B547,Площадь!A:B,2,0)</f>
        <v>4.2</v>
      </c>
      <c r="F547" s="143">
        <f t="shared" si="901"/>
        <v>120</v>
      </c>
      <c r="G547" s="135">
        <v>31</v>
      </c>
      <c r="H547" s="135">
        <v>28</v>
      </c>
      <c r="I547" s="135">
        <v>31</v>
      </c>
      <c r="J547" s="135">
        <v>30</v>
      </c>
      <c r="L547" s="144"/>
      <c r="N547" s="16">
        <f t="shared" si="902"/>
        <v>4.2</v>
      </c>
      <c r="O547" s="16">
        <f t="shared" si="903"/>
        <v>4.2</v>
      </c>
      <c r="P547" s="16">
        <f t="shared" si="904"/>
        <v>4.2</v>
      </c>
      <c r="Q547" s="16">
        <f t="shared" si="905"/>
        <v>4.2</v>
      </c>
      <c r="R547" s="147"/>
      <c r="S547" s="159" t="e">
        <f>VLOOKUP(B547,Объем!A:D,4,0)</f>
        <v>#N/A</v>
      </c>
      <c r="T547" s="159" t="e">
        <f>VLOOKUP(B547,Объем!A:E,5,0)</f>
        <v>#N/A</v>
      </c>
      <c r="U547" s="11" t="e">
        <f t="shared" si="906"/>
        <v>#N/A</v>
      </c>
      <c r="V547" s="146"/>
      <c r="W547" s="146"/>
      <c r="X547" s="146"/>
      <c r="Y547" s="146"/>
      <c r="Z547" s="139">
        <f t="shared" si="907"/>
        <v>3.0746104145068398E-2</v>
      </c>
      <c r="AA547" s="139">
        <f t="shared" si="908"/>
        <v>2.5776209550446686E-2</v>
      </c>
      <c r="AB547" s="139">
        <f t="shared" si="909"/>
        <v>1.0713437147670781E-2</v>
      </c>
      <c r="AC547" s="139"/>
      <c r="AD547" s="12">
        <f t="shared" si="910"/>
        <v>3.0746104145068398E-2</v>
      </c>
      <c r="AE547" s="12">
        <f t="shared" si="911"/>
        <v>2.5776209550446686E-2</v>
      </c>
      <c r="AF547" s="12">
        <f t="shared" si="912"/>
        <v>1.0713437147670781E-2</v>
      </c>
      <c r="AG547" s="12">
        <f t="shared" si="913"/>
        <v>0</v>
      </c>
      <c r="AH547" s="30">
        <f t="shared" si="914"/>
        <v>83.593122871694874</v>
      </c>
      <c r="AI547" s="30">
        <f t="shared" si="915"/>
        <v>70.080874049945464</v>
      </c>
      <c r="AJ547" s="30">
        <f t="shared" si="916"/>
        <v>29.127907185830274</v>
      </c>
      <c r="AK547" s="30">
        <f t="shared" si="917"/>
        <v>0</v>
      </c>
      <c r="AL547" s="136"/>
      <c r="AM547" s="30">
        <f t="shared" si="918"/>
        <v>182.80190410747062</v>
      </c>
      <c r="AN547" s="12">
        <f t="shared" si="919"/>
        <v>6.7235750843185865E-2</v>
      </c>
      <c r="AO547">
        <f t="shared" si="920"/>
        <v>167.48</v>
      </c>
      <c r="AP547" s="136"/>
      <c r="AX547" s="164" t="s">
        <v>618</v>
      </c>
      <c r="AY547" s="165">
        <v>167.48</v>
      </c>
    </row>
    <row r="548" spans="1:51" s="143" customFormat="1" x14ac:dyDescent="0.3">
      <c r="A548" s="133" t="s">
        <v>1262</v>
      </c>
      <c r="B548" s="133" t="s">
        <v>1098</v>
      </c>
      <c r="C548" s="142"/>
      <c r="D548" s="142"/>
      <c r="E548" s="1">
        <f>VLOOKUP(B548,Площадь!A:B,2,0)</f>
        <v>3</v>
      </c>
      <c r="F548" s="143">
        <f t="shared" si="901"/>
        <v>120</v>
      </c>
      <c r="G548" s="135">
        <v>31</v>
      </c>
      <c r="H548" s="135">
        <v>28</v>
      </c>
      <c r="I548" s="135">
        <v>31</v>
      </c>
      <c r="J548" s="135">
        <v>30</v>
      </c>
      <c r="L548" s="144"/>
      <c r="N548" s="16">
        <f t="shared" si="902"/>
        <v>3</v>
      </c>
      <c r="O548" s="16">
        <f t="shared" si="903"/>
        <v>3</v>
      </c>
      <c r="P548" s="16">
        <f t="shared" si="904"/>
        <v>3</v>
      </c>
      <c r="Q548" s="16">
        <f t="shared" si="905"/>
        <v>3</v>
      </c>
      <c r="R548" s="147"/>
      <c r="S548" s="159" t="e">
        <f>VLOOKUP(B548,Объем!A:D,4,0)</f>
        <v>#N/A</v>
      </c>
      <c r="T548" s="159" t="e">
        <f>VLOOKUP(B548,Объем!A:E,5,0)</f>
        <v>#N/A</v>
      </c>
      <c r="U548" s="11" t="e">
        <f t="shared" si="906"/>
        <v>#N/A</v>
      </c>
      <c r="V548" s="146"/>
      <c r="W548" s="146"/>
      <c r="X548" s="146"/>
      <c r="Y548" s="146"/>
      <c r="Z548" s="139">
        <f t="shared" si="907"/>
        <v>2.1961502960763143E-2</v>
      </c>
      <c r="AA548" s="139">
        <f t="shared" si="908"/>
        <v>1.8411578250319062E-2</v>
      </c>
      <c r="AB548" s="139">
        <f t="shared" si="909"/>
        <v>7.6524551054791296E-3</v>
      </c>
      <c r="AC548" s="139"/>
      <c r="AD548" s="12">
        <f t="shared" si="910"/>
        <v>2.1961502960763143E-2</v>
      </c>
      <c r="AE548" s="12">
        <f t="shared" si="911"/>
        <v>1.8411578250319062E-2</v>
      </c>
      <c r="AF548" s="12">
        <f t="shared" si="912"/>
        <v>7.6524551054791296E-3</v>
      </c>
      <c r="AG548" s="12">
        <f t="shared" si="913"/>
        <v>0</v>
      </c>
      <c r="AH548" s="30">
        <f t="shared" si="914"/>
        <v>59.709373479782052</v>
      </c>
      <c r="AI548" s="30">
        <f t="shared" si="915"/>
        <v>50.057767178532472</v>
      </c>
      <c r="AJ548" s="30">
        <f t="shared" si="916"/>
        <v>20.805647989878768</v>
      </c>
      <c r="AK548" s="30">
        <f t="shared" si="917"/>
        <v>0</v>
      </c>
      <c r="AL548" s="136"/>
      <c r="AM548" s="30">
        <f t="shared" si="918"/>
        <v>130.5727886481933</v>
      </c>
      <c r="AN548" s="12">
        <f t="shared" si="919"/>
        <v>4.8025536316561333E-2</v>
      </c>
      <c r="AO548">
        <f t="shared" si="920"/>
        <v>119.64</v>
      </c>
      <c r="AP548" s="136"/>
      <c r="AX548" s="164" t="s">
        <v>1262</v>
      </c>
      <c r="AY548" s="165">
        <v>119.64</v>
      </c>
    </row>
    <row r="549" spans="1:51" s="143" customFormat="1" x14ac:dyDescent="0.3">
      <c r="A549" s="133" t="s">
        <v>619</v>
      </c>
      <c r="B549" s="133" t="s">
        <v>1099</v>
      </c>
      <c r="C549" s="142"/>
      <c r="D549" s="142"/>
      <c r="E549" s="1">
        <f>VLOOKUP(B549,Площадь!A:B,2,0)</f>
        <v>4.4000000000000004</v>
      </c>
      <c r="F549" s="143">
        <f t="shared" si="901"/>
        <v>120</v>
      </c>
      <c r="G549" s="135">
        <v>31</v>
      </c>
      <c r="H549" s="135">
        <v>28</v>
      </c>
      <c r="I549" s="135">
        <v>31</v>
      </c>
      <c r="J549" s="135">
        <v>30</v>
      </c>
      <c r="L549" s="144"/>
      <c r="N549" s="16">
        <f t="shared" si="902"/>
        <v>4.4000000000000004</v>
      </c>
      <c r="O549" s="16">
        <f t="shared" si="903"/>
        <v>4.4000000000000004</v>
      </c>
      <c r="P549" s="16">
        <f t="shared" si="904"/>
        <v>4.4000000000000004</v>
      </c>
      <c r="Q549" s="16">
        <f t="shared" si="905"/>
        <v>4.4000000000000004</v>
      </c>
      <c r="R549" s="147"/>
      <c r="S549" s="159" t="e">
        <f>VLOOKUP(B549,Объем!A:D,4,0)</f>
        <v>#N/A</v>
      </c>
      <c r="T549" s="159" t="e">
        <f>VLOOKUP(B549,Объем!A:E,5,0)</f>
        <v>#N/A</v>
      </c>
      <c r="U549" s="11" t="e">
        <f t="shared" si="906"/>
        <v>#N/A</v>
      </c>
      <c r="V549" s="146"/>
      <c r="W549" s="146"/>
      <c r="X549" s="146"/>
      <c r="Y549" s="146"/>
      <c r="Z549" s="139">
        <f t="shared" si="907"/>
        <v>3.2210204342452607E-2</v>
      </c>
      <c r="AA549" s="139">
        <f t="shared" si="908"/>
        <v>2.7003648100467958E-2</v>
      </c>
      <c r="AB549" s="139">
        <f t="shared" si="909"/>
        <v>1.1223600821369391E-2</v>
      </c>
      <c r="AC549" s="139"/>
      <c r="AD549" s="12">
        <f t="shared" si="910"/>
        <v>3.2210204342452607E-2</v>
      </c>
      <c r="AE549" s="12">
        <f t="shared" si="911"/>
        <v>2.7003648100467958E-2</v>
      </c>
      <c r="AF549" s="12">
        <f t="shared" si="912"/>
        <v>1.1223600821369391E-2</v>
      </c>
      <c r="AG549" s="12">
        <f t="shared" si="913"/>
        <v>0</v>
      </c>
      <c r="AH549" s="30">
        <f t="shared" si="914"/>
        <v>87.573747770346998</v>
      </c>
      <c r="AI549" s="30">
        <f t="shared" si="915"/>
        <v>73.418058528514294</v>
      </c>
      <c r="AJ549" s="30">
        <f t="shared" si="916"/>
        <v>30.514950385155529</v>
      </c>
      <c r="AK549" s="30">
        <f t="shared" si="917"/>
        <v>0</v>
      </c>
      <c r="AL549" s="136"/>
      <c r="AM549" s="30">
        <f t="shared" si="918"/>
        <v>191.50675668401681</v>
      </c>
      <c r="AN549" s="12">
        <f t="shared" si="919"/>
        <v>7.0437453264289962E-2</v>
      </c>
      <c r="AO549">
        <f t="shared" si="920"/>
        <v>175.08</v>
      </c>
      <c r="AP549" s="136"/>
      <c r="AX549" s="164" t="s">
        <v>619</v>
      </c>
      <c r="AY549" s="165">
        <v>175.08</v>
      </c>
    </row>
    <row r="550" spans="1:51" s="143" customFormat="1" x14ac:dyDescent="0.3">
      <c r="A550" s="133" t="s">
        <v>2004</v>
      </c>
      <c r="B550" s="133" t="s">
        <v>1100</v>
      </c>
      <c r="C550" s="142"/>
      <c r="D550" s="142"/>
      <c r="E550" s="1">
        <f>VLOOKUP(B550,Площадь!A:B,2,0)</f>
        <v>4</v>
      </c>
      <c r="F550" s="143">
        <f t="shared" si="901"/>
        <v>120</v>
      </c>
      <c r="G550" s="135">
        <v>31</v>
      </c>
      <c r="H550" s="135">
        <v>28</v>
      </c>
      <c r="I550" s="135">
        <v>31</v>
      </c>
      <c r="J550" s="135">
        <v>30</v>
      </c>
      <c r="L550" s="144"/>
      <c r="N550" s="16">
        <f t="shared" si="902"/>
        <v>4</v>
      </c>
      <c r="O550" s="16">
        <f t="shared" si="903"/>
        <v>4</v>
      </c>
      <c r="P550" s="16">
        <f t="shared" si="904"/>
        <v>4</v>
      </c>
      <c r="Q550" s="16">
        <f t="shared" si="905"/>
        <v>4</v>
      </c>
      <c r="R550" s="147"/>
      <c r="S550" s="159" t="e">
        <f>VLOOKUP(B550,Объем!A:D,4,0)</f>
        <v>#N/A</v>
      </c>
      <c r="T550" s="159" t="e">
        <f>VLOOKUP(B550,Объем!A:E,5,0)</f>
        <v>#N/A</v>
      </c>
      <c r="U550" s="11" t="e">
        <f t="shared" si="906"/>
        <v>#N/A</v>
      </c>
      <c r="V550" s="146"/>
      <c r="W550" s="146"/>
      <c r="X550" s="146"/>
      <c r="Y550" s="146"/>
      <c r="Z550" s="139">
        <f t="shared" si="907"/>
        <v>2.9282003947684189E-2</v>
      </c>
      <c r="AA550" s="139">
        <f t="shared" si="908"/>
        <v>2.4548771000425414E-2</v>
      </c>
      <c r="AB550" s="139">
        <f t="shared" si="909"/>
        <v>1.0203273473972173E-2</v>
      </c>
      <c r="AC550" s="139"/>
      <c r="AD550" s="12">
        <f t="shared" si="910"/>
        <v>2.9282003947684189E-2</v>
      </c>
      <c r="AE550" s="12">
        <f t="shared" si="911"/>
        <v>2.4548771000425414E-2</v>
      </c>
      <c r="AF550" s="12">
        <f t="shared" si="912"/>
        <v>1.0203273473972173E-2</v>
      </c>
      <c r="AG550" s="12">
        <f t="shared" si="913"/>
        <v>0</v>
      </c>
      <c r="AH550" s="30">
        <f t="shared" si="914"/>
        <v>79.612497973042736</v>
      </c>
      <c r="AI550" s="30">
        <f t="shared" si="915"/>
        <v>66.743689571376621</v>
      </c>
      <c r="AJ550" s="30">
        <f t="shared" si="916"/>
        <v>27.740863986505026</v>
      </c>
      <c r="AK550" s="30">
        <f t="shared" si="917"/>
        <v>0</v>
      </c>
      <c r="AL550" s="136"/>
      <c r="AM550" s="30">
        <f t="shared" si="918"/>
        <v>174.09705153092438</v>
      </c>
      <c r="AN550" s="12">
        <f t="shared" si="919"/>
        <v>6.4034048422081769E-2</v>
      </c>
      <c r="AO550">
        <f t="shared" si="920"/>
        <v>172.36</v>
      </c>
      <c r="AP550" s="136"/>
      <c r="AX550" s="164" t="s">
        <v>2004</v>
      </c>
      <c r="AY550" s="165">
        <v>172.36</v>
      </c>
    </row>
    <row r="551" spans="1:51" s="143" customFormat="1" x14ac:dyDescent="0.3">
      <c r="A551" s="133" t="s">
        <v>620</v>
      </c>
      <c r="B551" s="133" t="s">
        <v>1101</v>
      </c>
      <c r="C551" s="142"/>
      <c r="D551" s="142"/>
      <c r="E551" s="1">
        <f>VLOOKUP(B551,Площадь!A:B,2,0)</f>
        <v>2.7</v>
      </c>
      <c r="F551" s="143">
        <f t="shared" si="901"/>
        <v>120</v>
      </c>
      <c r="G551" s="135">
        <v>31</v>
      </c>
      <c r="H551" s="135">
        <v>28</v>
      </c>
      <c r="I551" s="135">
        <v>31</v>
      </c>
      <c r="J551" s="135">
        <v>30</v>
      </c>
      <c r="L551" s="144"/>
      <c r="N551" s="16">
        <f t="shared" si="902"/>
        <v>2.7</v>
      </c>
      <c r="O551" s="16">
        <f t="shared" si="903"/>
        <v>2.7</v>
      </c>
      <c r="P551" s="16">
        <f t="shared" si="904"/>
        <v>2.7</v>
      </c>
      <c r="Q551" s="16">
        <f t="shared" si="905"/>
        <v>2.7</v>
      </c>
      <c r="R551" s="147"/>
      <c r="S551" s="159" t="e">
        <f>VLOOKUP(B551,Объем!A:D,4,0)</f>
        <v>#N/A</v>
      </c>
      <c r="T551" s="159" t="e">
        <f>VLOOKUP(B551,Объем!A:E,5,0)</f>
        <v>#N/A</v>
      </c>
      <c r="U551" s="11" t="e">
        <f t="shared" si="906"/>
        <v>#N/A</v>
      </c>
      <c r="V551" s="146"/>
      <c r="W551" s="146"/>
      <c r="X551" s="146"/>
      <c r="Y551" s="146"/>
      <c r="Z551" s="139">
        <f t="shared" si="907"/>
        <v>1.976535266468683E-2</v>
      </c>
      <c r="AA551" s="139">
        <f t="shared" si="908"/>
        <v>1.6570420425287155E-2</v>
      </c>
      <c r="AB551" s="139">
        <f t="shared" si="909"/>
        <v>6.8872095949312172E-3</v>
      </c>
      <c r="AC551" s="139"/>
      <c r="AD551" s="12">
        <f t="shared" si="910"/>
        <v>1.976535266468683E-2</v>
      </c>
      <c r="AE551" s="12">
        <f t="shared" si="911"/>
        <v>1.6570420425287155E-2</v>
      </c>
      <c r="AF551" s="12">
        <f t="shared" si="912"/>
        <v>6.8872095949312172E-3</v>
      </c>
      <c r="AG551" s="12">
        <f t="shared" si="913"/>
        <v>0</v>
      </c>
      <c r="AH551" s="30">
        <f t="shared" si="914"/>
        <v>53.738436131803851</v>
      </c>
      <c r="AI551" s="30">
        <f t="shared" si="915"/>
        <v>45.051990460679228</v>
      </c>
      <c r="AJ551" s="30">
        <f t="shared" si="916"/>
        <v>18.725083190890892</v>
      </c>
      <c r="AK551" s="30">
        <f t="shared" si="917"/>
        <v>0</v>
      </c>
      <c r="AL551" s="136"/>
      <c r="AM551" s="30">
        <f t="shared" si="918"/>
        <v>117.51550978337397</v>
      </c>
      <c r="AN551" s="12">
        <f t="shared" si="919"/>
        <v>4.3222982684905209E-2</v>
      </c>
      <c r="AO551">
        <f t="shared" si="920"/>
        <v>107.68</v>
      </c>
      <c r="AP551" s="136"/>
      <c r="AX551" s="164" t="s">
        <v>620</v>
      </c>
      <c r="AY551" s="165">
        <v>107.68</v>
      </c>
    </row>
    <row r="552" spans="1:51" s="143" customFormat="1" x14ac:dyDescent="0.3">
      <c r="A552" s="133" t="s">
        <v>621</v>
      </c>
      <c r="B552" s="133" t="s">
        <v>1102</v>
      </c>
      <c r="C552" s="142"/>
      <c r="D552" s="142"/>
      <c r="E552" s="1">
        <f>VLOOKUP(B552,Площадь!A:B,2,0)</f>
        <v>2.7</v>
      </c>
      <c r="F552" s="143">
        <f t="shared" si="901"/>
        <v>120</v>
      </c>
      <c r="G552" s="135">
        <v>31</v>
      </c>
      <c r="H552" s="135">
        <v>28</v>
      </c>
      <c r="I552" s="135">
        <v>31</v>
      </c>
      <c r="J552" s="135">
        <v>30</v>
      </c>
      <c r="L552" s="144"/>
      <c r="N552" s="16">
        <f t="shared" si="902"/>
        <v>2.7</v>
      </c>
      <c r="O552" s="16">
        <f t="shared" si="903"/>
        <v>2.7</v>
      </c>
      <c r="P552" s="16">
        <f t="shared" si="904"/>
        <v>2.7</v>
      </c>
      <c r="Q552" s="16">
        <f t="shared" si="905"/>
        <v>2.7</v>
      </c>
      <c r="R552" s="147"/>
      <c r="S552" s="159" t="e">
        <f>VLOOKUP(B552,Объем!A:D,4,0)</f>
        <v>#N/A</v>
      </c>
      <c r="T552" s="159" t="e">
        <f>VLOOKUP(B552,Объем!A:E,5,0)</f>
        <v>#N/A</v>
      </c>
      <c r="U552" s="11" t="e">
        <f t="shared" si="906"/>
        <v>#N/A</v>
      </c>
      <c r="V552" s="146"/>
      <c r="W552" s="146"/>
      <c r="X552" s="146"/>
      <c r="Y552" s="146"/>
      <c r="Z552" s="139">
        <f t="shared" si="907"/>
        <v>1.976535266468683E-2</v>
      </c>
      <c r="AA552" s="139">
        <f t="shared" si="908"/>
        <v>1.6570420425287155E-2</v>
      </c>
      <c r="AB552" s="139">
        <f t="shared" si="909"/>
        <v>6.8872095949312172E-3</v>
      </c>
      <c r="AC552" s="139"/>
      <c r="AD552" s="12">
        <f t="shared" si="910"/>
        <v>1.976535266468683E-2</v>
      </c>
      <c r="AE552" s="12">
        <f t="shared" si="911"/>
        <v>1.6570420425287155E-2</v>
      </c>
      <c r="AF552" s="12">
        <f t="shared" si="912"/>
        <v>6.8872095949312172E-3</v>
      </c>
      <c r="AG552" s="12">
        <f t="shared" si="913"/>
        <v>0</v>
      </c>
      <c r="AH552" s="30">
        <f t="shared" si="914"/>
        <v>53.738436131803851</v>
      </c>
      <c r="AI552" s="30">
        <f t="shared" si="915"/>
        <v>45.051990460679228</v>
      </c>
      <c r="AJ552" s="30">
        <f t="shared" si="916"/>
        <v>18.725083190890892</v>
      </c>
      <c r="AK552" s="30">
        <f t="shared" si="917"/>
        <v>0</v>
      </c>
      <c r="AL552" s="136"/>
      <c r="AM552" s="30">
        <f t="shared" si="918"/>
        <v>117.51550978337397</v>
      </c>
      <c r="AN552" s="12">
        <f t="shared" si="919"/>
        <v>4.3222982684905209E-2</v>
      </c>
      <c r="AO552">
        <f t="shared" si="920"/>
        <v>107.68</v>
      </c>
      <c r="AP552" s="136"/>
      <c r="AX552" s="164" t="s">
        <v>621</v>
      </c>
      <c r="AY552" s="165">
        <v>107.68</v>
      </c>
    </row>
    <row r="553" spans="1:51" s="143" customFormat="1" x14ac:dyDescent="0.3">
      <c r="A553" s="133" t="s">
        <v>622</v>
      </c>
      <c r="B553" s="133" t="s">
        <v>1103</v>
      </c>
      <c r="C553" s="142"/>
      <c r="D553" s="142"/>
      <c r="E553" s="1">
        <f>VLOOKUP(B553,Площадь!A:B,2,0)</f>
        <v>3.5</v>
      </c>
      <c r="F553" s="143">
        <f t="shared" si="901"/>
        <v>120</v>
      </c>
      <c r="G553" s="135">
        <v>31</v>
      </c>
      <c r="H553" s="135">
        <v>28</v>
      </c>
      <c r="I553" s="135">
        <v>31</v>
      </c>
      <c r="J553" s="135">
        <v>30</v>
      </c>
      <c r="L553" s="144"/>
      <c r="N553" s="16">
        <f t="shared" si="902"/>
        <v>3.5</v>
      </c>
      <c r="O553" s="16">
        <f t="shared" si="903"/>
        <v>3.5</v>
      </c>
      <c r="P553" s="16">
        <f t="shared" si="904"/>
        <v>3.5</v>
      </c>
      <c r="Q553" s="16">
        <f t="shared" si="905"/>
        <v>3.5</v>
      </c>
      <c r="R553" s="147"/>
      <c r="S553" s="159" t="e">
        <f>VLOOKUP(B553,Объем!A:D,4,0)</f>
        <v>#N/A</v>
      </c>
      <c r="T553" s="159" t="e">
        <f>VLOOKUP(B553,Объем!A:E,5,0)</f>
        <v>#N/A</v>
      </c>
      <c r="U553" s="11" t="e">
        <f t="shared" si="906"/>
        <v>#N/A</v>
      </c>
      <c r="V553" s="146"/>
      <c r="W553" s="146"/>
      <c r="X553" s="146"/>
      <c r="Y553" s="146"/>
      <c r="Z553" s="139">
        <f t="shared" si="907"/>
        <v>2.5621753454223666E-2</v>
      </c>
      <c r="AA553" s="139">
        <f t="shared" si="908"/>
        <v>2.1480174625372238E-2</v>
      </c>
      <c r="AB553" s="139">
        <f t="shared" si="909"/>
        <v>8.9278642897256504E-3</v>
      </c>
      <c r="AC553" s="139"/>
      <c r="AD553" s="12">
        <f t="shared" si="910"/>
        <v>2.5621753454223666E-2</v>
      </c>
      <c r="AE553" s="12">
        <f t="shared" si="911"/>
        <v>2.1480174625372238E-2</v>
      </c>
      <c r="AF553" s="12">
        <f t="shared" si="912"/>
        <v>8.9278642897256504E-3</v>
      </c>
      <c r="AG553" s="12">
        <f t="shared" si="913"/>
        <v>0</v>
      </c>
      <c r="AH553" s="30">
        <f t="shared" si="914"/>
        <v>69.66093572641239</v>
      </c>
      <c r="AI553" s="30">
        <f t="shared" si="915"/>
        <v>58.400728374954554</v>
      </c>
      <c r="AJ553" s="30">
        <f t="shared" si="916"/>
        <v>24.273255988191895</v>
      </c>
      <c r="AK553" s="30">
        <f t="shared" si="917"/>
        <v>0</v>
      </c>
      <c r="AL553" s="136"/>
      <c r="AM553" s="30">
        <f t="shared" si="918"/>
        <v>152.33492008955884</v>
      </c>
      <c r="AN553" s="12">
        <f t="shared" si="919"/>
        <v>5.6029792369321554E-2</v>
      </c>
      <c r="AO553">
        <f t="shared" si="920"/>
        <v>139.19999999999999</v>
      </c>
      <c r="AP553" s="136"/>
      <c r="AX553" s="164" t="s">
        <v>622</v>
      </c>
      <c r="AY553" s="165">
        <v>139.19999999999999</v>
      </c>
    </row>
    <row r="554" spans="1:51" s="143" customFormat="1" x14ac:dyDescent="0.3">
      <c r="A554" s="133" t="s">
        <v>1297</v>
      </c>
      <c r="B554" s="133" t="s">
        <v>1104</v>
      </c>
      <c r="C554" s="142"/>
      <c r="D554" s="142"/>
      <c r="E554" s="1">
        <f>VLOOKUP(B554,Площадь!A:B,2,0)</f>
        <v>3.7</v>
      </c>
      <c r="F554" s="143">
        <f t="shared" si="901"/>
        <v>120</v>
      </c>
      <c r="G554" s="135">
        <v>31</v>
      </c>
      <c r="H554" s="135">
        <v>28</v>
      </c>
      <c r="I554" s="135">
        <v>31</v>
      </c>
      <c r="J554" s="135">
        <v>30</v>
      </c>
      <c r="L554" s="144"/>
      <c r="N554" s="16">
        <f t="shared" si="902"/>
        <v>3.7</v>
      </c>
      <c r="O554" s="16">
        <f t="shared" si="903"/>
        <v>3.7</v>
      </c>
      <c r="P554" s="16">
        <f t="shared" si="904"/>
        <v>3.7</v>
      </c>
      <c r="Q554" s="16">
        <f t="shared" si="905"/>
        <v>3.7</v>
      </c>
      <c r="R554" s="147"/>
      <c r="S554" s="159" t="e">
        <f>VLOOKUP(B554,Объем!A:D,4,0)</f>
        <v>#N/A</v>
      </c>
      <c r="T554" s="159" t="e">
        <f>VLOOKUP(B554,Объем!A:E,5,0)</f>
        <v>#N/A</v>
      </c>
      <c r="U554" s="11" t="e">
        <f t="shared" si="906"/>
        <v>#N/A</v>
      </c>
      <c r="V554" s="146"/>
      <c r="W554" s="146"/>
      <c r="X554" s="146"/>
      <c r="Y554" s="146"/>
      <c r="Z554" s="139">
        <f t="shared" si="907"/>
        <v>2.7085853651607875E-2</v>
      </c>
      <c r="AA554" s="139">
        <f t="shared" si="908"/>
        <v>2.270761317539351E-2</v>
      </c>
      <c r="AB554" s="139">
        <f t="shared" si="909"/>
        <v>9.4380279634242604E-3</v>
      </c>
      <c r="AC554" s="139"/>
      <c r="AD554" s="12">
        <f t="shared" si="910"/>
        <v>2.7085853651607875E-2</v>
      </c>
      <c r="AE554" s="12">
        <f t="shared" si="911"/>
        <v>2.270761317539351E-2</v>
      </c>
      <c r="AF554" s="12">
        <f t="shared" si="912"/>
        <v>9.4380279634242604E-3</v>
      </c>
      <c r="AG554" s="12">
        <f t="shared" si="913"/>
        <v>0</v>
      </c>
      <c r="AH554" s="30">
        <f t="shared" si="914"/>
        <v>73.641560625064528</v>
      </c>
      <c r="AI554" s="30">
        <f t="shared" si="915"/>
        <v>61.73791285352339</v>
      </c>
      <c r="AJ554" s="30">
        <f t="shared" si="916"/>
        <v>25.66029918751715</v>
      </c>
      <c r="AK554" s="30">
        <f t="shared" si="917"/>
        <v>0</v>
      </c>
      <c r="AL554" s="136"/>
      <c r="AM554" s="30">
        <f t="shared" si="918"/>
        <v>161.03977266610508</v>
      </c>
      <c r="AN554" s="12">
        <f t="shared" si="919"/>
        <v>5.9231494790425644E-2</v>
      </c>
      <c r="AO554">
        <f t="shared" si="920"/>
        <v>147.91999999999999</v>
      </c>
      <c r="AP554" s="136"/>
      <c r="AX554" s="164" t="s">
        <v>1297</v>
      </c>
      <c r="AY554" s="165">
        <v>147.91999999999999</v>
      </c>
    </row>
    <row r="555" spans="1:51" s="143" customFormat="1" x14ac:dyDescent="0.3">
      <c r="A555" s="133" t="s">
        <v>1263</v>
      </c>
      <c r="B555" s="133" t="s">
        <v>1105</v>
      </c>
      <c r="C555" s="142"/>
      <c r="D555" s="142"/>
      <c r="E555" s="1">
        <f>VLOOKUP(B555,Площадь!A:B,2,0)</f>
        <v>2.8</v>
      </c>
      <c r="F555" s="143">
        <f t="shared" si="901"/>
        <v>120</v>
      </c>
      <c r="G555" s="135">
        <v>31</v>
      </c>
      <c r="H555" s="135">
        <v>28</v>
      </c>
      <c r="I555" s="135">
        <v>31</v>
      </c>
      <c r="J555" s="135">
        <v>30</v>
      </c>
      <c r="L555" s="144"/>
      <c r="N555" s="16">
        <f t="shared" si="902"/>
        <v>2.8</v>
      </c>
      <c r="O555" s="16">
        <f t="shared" si="903"/>
        <v>2.8</v>
      </c>
      <c r="P555" s="16">
        <f t="shared" si="904"/>
        <v>2.8</v>
      </c>
      <c r="Q555" s="16">
        <f t="shared" si="905"/>
        <v>2.8</v>
      </c>
      <c r="R555" s="147"/>
      <c r="S555" s="159" t="e">
        <f>VLOOKUP(B555,Объем!A:D,4,0)</f>
        <v>#N/A</v>
      </c>
      <c r="T555" s="159" t="e">
        <f>VLOOKUP(B555,Объем!A:E,5,0)</f>
        <v>#N/A</v>
      </c>
      <c r="U555" s="11" t="e">
        <f t="shared" si="906"/>
        <v>#N/A</v>
      </c>
      <c r="V555" s="146"/>
      <c r="W555" s="146"/>
      <c r="X555" s="146"/>
      <c r="Y555" s="146"/>
      <c r="Z555" s="139">
        <f t="shared" si="907"/>
        <v>2.0497402763378931E-2</v>
      </c>
      <c r="AA555" s="139">
        <f t="shared" si="908"/>
        <v>1.718413970029779E-2</v>
      </c>
      <c r="AB555" s="139">
        <f t="shared" si="909"/>
        <v>7.1422914317805205E-3</v>
      </c>
      <c r="AC555" s="139"/>
      <c r="AD555" s="12">
        <f t="shared" si="910"/>
        <v>2.0497402763378931E-2</v>
      </c>
      <c r="AE555" s="12">
        <f t="shared" si="911"/>
        <v>1.718413970029779E-2</v>
      </c>
      <c r="AF555" s="12">
        <f t="shared" si="912"/>
        <v>7.1422914317805205E-3</v>
      </c>
      <c r="AG555" s="12">
        <f t="shared" si="913"/>
        <v>0</v>
      </c>
      <c r="AH555" s="30">
        <f t="shared" si="914"/>
        <v>55.728748581129906</v>
      </c>
      <c r="AI555" s="30">
        <f t="shared" si="915"/>
        <v>46.720582699963636</v>
      </c>
      <c r="AJ555" s="30">
        <f t="shared" si="916"/>
        <v>19.418604790553516</v>
      </c>
      <c r="AK555" s="30">
        <f t="shared" si="917"/>
        <v>0</v>
      </c>
      <c r="AL555" s="136"/>
      <c r="AM555" s="30">
        <f t="shared" si="918"/>
        <v>121.86793607164707</v>
      </c>
      <c r="AN555" s="12">
        <f t="shared" si="919"/>
        <v>4.4823833895457244E-2</v>
      </c>
      <c r="AO555">
        <f t="shared" si="920"/>
        <v>111.46</v>
      </c>
      <c r="AP555" s="136"/>
      <c r="AX555" s="164" t="s">
        <v>1263</v>
      </c>
      <c r="AY555" s="165">
        <v>111.46</v>
      </c>
    </row>
    <row r="556" spans="1:51" s="143" customFormat="1" x14ac:dyDescent="0.3">
      <c r="A556" s="133" t="s">
        <v>623</v>
      </c>
      <c r="B556" s="133" t="s">
        <v>158</v>
      </c>
      <c r="C556" s="142"/>
      <c r="D556" s="142"/>
      <c r="E556" s="1">
        <f>VLOOKUP(B556,Площадь!A:B,2,0)</f>
        <v>2.7</v>
      </c>
      <c r="F556" s="143">
        <f t="shared" si="901"/>
        <v>120</v>
      </c>
      <c r="G556" s="135">
        <v>31</v>
      </c>
      <c r="H556" s="135">
        <v>28</v>
      </c>
      <c r="I556" s="135">
        <v>31</v>
      </c>
      <c r="J556" s="135">
        <v>30</v>
      </c>
      <c r="L556" s="144"/>
      <c r="N556" s="16">
        <f t="shared" si="902"/>
        <v>2.7</v>
      </c>
      <c r="O556" s="16">
        <f t="shared" si="903"/>
        <v>2.7</v>
      </c>
      <c r="P556" s="16">
        <f t="shared" si="904"/>
        <v>2.7</v>
      </c>
      <c r="Q556" s="16">
        <f t="shared" si="905"/>
        <v>2.7</v>
      </c>
      <c r="R556" s="147"/>
      <c r="S556" s="159" t="e">
        <f>VLOOKUP(B556,Объем!A:D,4,0)</f>
        <v>#N/A</v>
      </c>
      <c r="T556" s="159" t="e">
        <f>VLOOKUP(B556,Объем!A:E,5,0)</f>
        <v>#N/A</v>
      </c>
      <c r="U556" s="11" t="e">
        <f t="shared" si="906"/>
        <v>#N/A</v>
      </c>
      <c r="V556" s="146"/>
      <c r="W556" s="146"/>
      <c r="X556" s="146"/>
      <c r="Y556" s="146"/>
      <c r="Z556" s="139">
        <f t="shared" si="907"/>
        <v>1.976535266468683E-2</v>
      </c>
      <c r="AA556" s="139">
        <f t="shared" si="908"/>
        <v>1.6570420425287155E-2</v>
      </c>
      <c r="AB556" s="139">
        <f t="shared" si="909"/>
        <v>6.8872095949312172E-3</v>
      </c>
      <c r="AC556" s="139"/>
      <c r="AD556" s="12">
        <f t="shared" si="910"/>
        <v>1.976535266468683E-2</v>
      </c>
      <c r="AE556" s="12">
        <f t="shared" si="911"/>
        <v>1.6570420425287155E-2</v>
      </c>
      <c r="AF556" s="12">
        <f t="shared" si="912"/>
        <v>6.8872095949312172E-3</v>
      </c>
      <c r="AG556" s="12">
        <f t="shared" si="913"/>
        <v>0</v>
      </c>
      <c r="AH556" s="30">
        <f t="shared" si="914"/>
        <v>53.738436131803851</v>
      </c>
      <c r="AI556" s="30">
        <f t="shared" si="915"/>
        <v>45.051990460679228</v>
      </c>
      <c r="AJ556" s="30">
        <f t="shared" si="916"/>
        <v>18.725083190890892</v>
      </c>
      <c r="AK556" s="30">
        <f t="shared" si="917"/>
        <v>0</v>
      </c>
      <c r="AL556" s="136"/>
      <c r="AM556" s="30">
        <f t="shared" si="918"/>
        <v>117.51550978337397</v>
      </c>
      <c r="AN556" s="12">
        <f t="shared" si="919"/>
        <v>4.3222982684905209E-2</v>
      </c>
      <c r="AO556">
        <f t="shared" si="920"/>
        <v>107.68</v>
      </c>
      <c r="AP556" s="136"/>
      <c r="AX556" s="164" t="s">
        <v>623</v>
      </c>
      <c r="AY556" s="165">
        <v>107.68</v>
      </c>
    </row>
    <row r="557" spans="1:51" s="143" customFormat="1" x14ac:dyDescent="0.3">
      <c r="A557" s="133" t="s">
        <v>624</v>
      </c>
      <c r="B557" s="133" t="s">
        <v>1106</v>
      </c>
      <c r="C557" s="142"/>
      <c r="D557" s="142"/>
      <c r="E557" s="1">
        <f>VLOOKUP(B557,Площадь!A:B,2,0)</f>
        <v>4</v>
      </c>
      <c r="F557" s="143">
        <f t="shared" si="901"/>
        <v>120</v>
      </c>
      <c r="G557" s="135">
        <v>31</v>
      </c>
      <c r="H557" s="135">
        <v>28</v>
      </c>
      <c r="I557" s="135">
        <v>31</v>
      </c>
      <c r="J557" s="135">
        <v>30</v>
      </c>
      <c r="L557" s="144"/>
      <c r="N557" s="16">
        <f t="shared" si="902"/>
        <v>4</v>
      </c>
      <c r="O557" s="16">
        <f t="shared" si="903"/>
        <v>4</v>
      </c>
      <c r="P557" s="16">
        <f t="shared" si="904"/>
        <v>4</v>
      </c>
      <c r="Q557" s="16">
        <f t="shared" si="905"/>
        <v>4</v>
      </c>
      <c r="R557" s="147"/>
      <c r="S557" s="159" t="e">
        <f>VLOOKUP(B557,Объем!A:D,4,0)</f>
        <v>#N/A</v>
      </c>
      <c r="T557" s="159" t="e">
        <f>VLOOKUP(B557,Объем!A:E,5,0)</f>
        <v>#N/A</v>
      </c>
      <c r="U557" s="11" t="e">
        <f t="shared" si="906"/>
        <v>#N/A</v>
      </c>
      <c r="V557" s="146"/>
      <c r="W557" s="146"/>
      <c r="X557" s="146"/>
      <c r="Y557" s="146"/>
      <c r="Z557" s="139">
        <f t="shared" si="907"/>
        <v>2.9282003947684189E-2</v>
      </c>
      <c r="AA557" s="139">
        <f t="shared" si="908"/>
        <v>2.4548771000425414E-2</v>
      </c>
      <c r="AB557" s="139">
        <f t="shared" si="909"/>
        <v>1.0203273473972173E-2</v>
      </c>
      <c r="AC557" s="139"/>
      <c r="AD557" s="12">
        <f t="shared" si="910"/>
        <v>2.9282003947684189E-2</v>
      </c>
      <c r="AE557" s="12">
        <f t="shared" si="911"/>
        <v>2.4548771000425414E-2</v>
      </c>
      <c r="AF557" s="12">
        <f t="shared" si="912"/>
        <v>1.0203273473972173E-2</v>
      </c>
      <c r="AG557" s="12">
        <f t="shared" si="913"/>
        <v>0</v>
      </c>
      <c r="AH557" s="30">
        <f t="shared" si="914"/>
        <v>79.612497973042736</v>
      </c>
      <c r="AI557" s="30">
        <f t="shared" si="915"/>
        <v>66.743689571376621</v>
      </c>
      <c r="AJ557" s="30">
        <f t="shared" si="916"/>
        <v>27.740863986505026</v>
      </c>
      <c r="AK557" s="30">
        <f t="shared" si="917"/>
        <v>0</v>
      </c>
      <c r="AL557" s="136"/>
      <c r="AM557" s="30">
        <f t="shared" si="918"/>
        <v>174.09705153092438</v>
      </c>
      <c r="AN557" s="12">
        <f t="shared" si="919"/>
        <v>6.4034048422081769E-2</v>
      </c>
      <c r="AO557">
        <f t="shared" si="920"/>
        <v>159.32</v>
      </c>
      <c r="AP557" s="136"/>
      <c r="AX557" s="164" t="s">
        <v>624</v>
      </c>
      <c r="AY557" s="165">
        <v>159.32</v>
      </c>
    </row>
    <row r="558" spans="1:51" s="143" customFormat="1" x14ac:dyDescent="0.3">
      <c r="A558" s="133" t="s">
        <v>625</v>
      </c>
      <c r="B558" s="133" t="s">
        <v>1107</v>
      </c>
      <c r="C558" s="142"/>
      <c r="D558" s="142"/>
      <c r="E558" s="1">
        <f>VLOOKUP(B558,Площадь!A:B,2,0)</f>
        <v>4.8</v>
      </c>
      <c r="F558" s="143">
        <f t="shared" si="901"/>
        <v>120</v>
      </c>
      <c r="G558" s="135">
        <v>31</v>
      </c>
      <c r="H558" s="135">
        <v>28</v>
      </c>
      <c r="I558" s="135">
        <v>31</v>
      </c>
      <c r="J558" s="135">
        <v>30</v>
      </c>
      <c r="L558" s="144"/>
      <c r="N558" s="16">
        <f t="shared" si="902"/>
        <v>4.8</v>
      </c>
      <c r="O558" s="16">
        <f t="shared" si="903"/>
        <v>4.8</v>
      </c>
      <c r="P558" s="16">
        <f t="shared" si="904"/>
        <v>4.8</v>
      </c>
      <c r="Q558" s="16">
        <f t="shared" si="905"/>
        <v>4.8</v>
      </c>
      <c r="R558" s="147"/>
      <c r="S558" s="159" t="e">
        <f>VLOOKUP(B558,Объем!A:D,4,0)</f>
        <v>#N/A</v>
      </c>
      <c r="T558" s="159" t="e">
        <f>VLOOKUP(B558,Объем!A:E,5,0)</f>
        <v>#N/A</v>
      </c>
      <c r="U558" s="11" t="e">
        <f t="shared" si="906"/>
        <v>#N/A</v>
      </c>
      <c r="V558" s="146"/>
      <c r="W558" s="146"/>
      <c r="X558" s="146"/>
      <c r="Y558" s="146"/>
      <c r="Z558" s="139">
        <f t="shared" si="907"/>
        <v>3.5138404737221025E-2</v>
      </c>
      <c r="AA558" s="139">
        <f t="shared" si="908"/>
        <v>2.9458525200510496E-2</v>
      </c>
      <c r="AB558" s="139">
        <f t="shared" si="909"/>
        <v>1.2243928168766608E-2</v>
      </c>
      <c r="AC558" s="139"/>
      <c r="AD558" s="12">
        <f t="shared" si="910"/>
        <v>3.5138404737221025E-2</v>
      </c>
      <c r="AE558" s="12">
        <f t="shared" si="911"/>
        <v>2.9458525200510496E-2</v>
      </c>
      <c r="AF558" s="12">
        <f t="shared" si="912"/>
        <v>1.2243928168766608E-2</v>
      </c>
      <c r="AG558" s="12">
        <f t="shared" si="913"/>
        <v>0</v>
      </c>
      <c r="AH558" s="30">
        <f t="shared" si="914"/>
        <v>95.534997567651274</v>
      </c>
      <c r="AI558" s="30">
        <f t="shared" si="915"/>
        <v>80.092427485651953</v>
      </c>
      <c r="AJ558" s="30">
        <f t="shared" si="916"/>
        <v>33.289036783806033</v>
      </c>
      <c r="AK558" s="30">
        <f t="shared" si="917"/>
        <v>0</v>
      </c>
      <c r="AL558" s="136"/>
      <c r="AM558" s="30">
        <f t="shared" si="918"/>
        <v>208.91646183710927</v>
      </c>
      <c r="AN558" s="12">
        <f t="shared" si="919"/>
        <v>7.6840858106498142E-2</v>
      </c>
      <c r="AO558">
        <f t="shared" si="920"/>
        <v>191.4</v>
      </c>
      <c r="AP558" s="136"/>
      <c r="AX558" s="164" t="s">
        <v>625</v>
      </c>
      <c r="AY558" s="165">
        <v>191.4</v>
      </c>
    </row>
    <row r="559" spans="1:51" s="143" customFormat="1" x14ac:dyDescent="0.3">
      <c r="A559" s="133" t="s">
        <v>626</v>
      </c>
      <c r="B559" s="133" t="s">
        <v>1108</v>
      </c>
      <c r="C559" s="142"/>
      <c r="D559" s="142"/>
      <c r="E559" s="1">
        <f>VLOOKUP(B559,Площадь!A:B,2,0)</f>
        <v>5.7</v>
      </c>
      <c r="F559" s="143">
        <f t="shared" si="901"/>
        <v>120</v>
      </c>
      <c r="G559" s="135">
        <v>31</v>
      </c>
      <c r="H559" s="135">
        <v>28</v>
      </c>
      <c r="I559" s="135">
        <v>31</v>
      </c>
      <c r="J559" s="135">
        <v>30</v>
      </c>
      <c r="L559" s="144"/>
      <c r="N559" s="16">
        <f t="shared" si="902"/>
        <v>5.7</v>
      </c>
      <c r="O559" s="16">
        <f t="shared" si="903"/>
        <v>5.7</v>
      </c>
      <c r="P559" s="16">
        <f t="shared" si="904"/>
        <v>5.7</v>
      </c>
      <c r="Q559" s="16">
        <f t="shared" si="905"/>
        <v>5.7</v>
      </c>
      <c r="R559" s="147"/>
      <c r="S559" s="159" t="e">
        <f>VLOOKUP(B559,Объем!A:D,4,0)</f>
        <v>#N/A</v>
      </c>
      <c r="T559" s="159" t="e">
        <f>VLOOKUP(B559,Объем!A:E,5,0)</f>
        <v>#N/A</v>
      </c>
      <c r="U559" s="11" t="e">
        <f t="shared" si="906"/>
        <v>#N/A</v>
      </c>
      <c r="V559" s="146"/>
      <c r="W559" s="146"/>
      <c r="X559" s="146"/>
      <c r="Y559" s="146"/>
      <c r="Z559" s="139">
        <f t="shared" si="907"/>
        <v>4.172685562544997E-2</v>
      </c>
      <c r="AA559" s="139">
        <f t="shared" si="908"/>
        <v>3.4981998675606217E-2</v>
      </c>
      <c r="AB559" s="139">
        <f t="shared" si="909"/>
        <v>1.4539664700410347E-2</v>
      </c>
      <c r="AC559" s="139"/>
      <c r="AD559" s="12">
        <f t="shared" si="910"/>
        <v>4.172685562544997E-2</v>
      </c>
      <c r="AE559" s="12">
        <f t="shared" si="911"/>
        <v>3.4981998675606217E-2</v>
      </c>
      <c r="AF559" s="12">
        <f t="shared" si="912"/>
        <v>1.4539664700410347E-2</v>
      </c>
      <c r="AG559" s="12">
        <f t="shared" si="913"/>
        <v>0</v>
      </c>
      <c r="AH559" s="30">
        <f t="shared" si="914"/>
        <v>113.4478096115859</v>
      </c>
      <c r="AI559" s="30">
        <f t="shared" si="915"/>
        <v>95.109757639211708</v>
      </c>
      <c r="AJ559" s="30">
        <f t="shared" si="916"/>
        <v>39.530731180769664</v>
      </c>
      <c r="AK559" s="30">
        <f t="shared" si="917"/>
        <v>0</v>
      </c>
      <c r="AL559" s="136"/>
      <c r="AM559" s="30">
        <f t="shared" si="918"/>
        <v>248.08829843156727</v>
      </c>
      <c r="AN559" s="12">
        <f t="shared" si="919"/>
        <v>9.1248519001466535E-2</v>
      </c>
      <c r="AO559">
        <f t="shared" si="920"/>
        <v>227.28</v>
      </c>
      <c r="AP559" s="136"/>
      <c r="AX559" s="164" t="s">
        <v>626</v>
      </c>
      <c r="AY559" s="165">
        <v>227.28</v>
      </c>
    </row>
    <row r="560" spans="1:51" s="143" customFormat="1" x14ac:dyDescent="0.3">
      <c r="A560" s="133" t="s">
        <v>627</v>
      </c>
      <c r="B560" s="133" t="s">
        <v>1109</v>
      </c>
      <c r="C560" s="142"/>
      <c r="D560" s="142"/>
      <c r="E560" s="1">
        <f>VLOOKUP(B560,Площадь!A:B,2,0)</f>
        <v>4.9000000000000004</v>
      </c>
      <c r="F560" s="143">
        <f t="shared" si="901"/>
        <v>120</v>
      </c>
      <c r="G560" s="135">
        <v>31</v>
      </c>
      <c r="H560" s="135">
        <v>28</v>
      </c>
      <c r="I560" s="135">
        <v>31</v>
      </c>
      <c r="J560" s="135">
        <v>30</v>
      </c>
      <c r="L560" s="144"/>
      <c r="N560" s="16">
        <f t="shared" si="902"/>
        <v>4.9000000000000004</v>
      </c>
      <c r="O560" s="16">
        <f t="shared" si="903"/>
        <v>4.9000000000000004</v>
      </c>
      <c r="P560" s="16">
        <f t="shared" si="904"/>
        <v>4.9000000000000004</v>
      </c>
      <c r="Q560" s="16">
        <f t="shared" si="905"/>
        <v>4.9000000000000004</v>
      </c>
      <c r="R560" s="147"/>
      <c r="S560" s="159" t="e">
        <f>VLOOKUP(B560,Объем!A:D,4,0)</f>
        <v>#N/A</v>
      </c>
      <c r="T560" s="159" t="e">
        <f>VLOOKUP(B560,Объем!A:E,5,0)</f>
        <v>#N/A</v>
      </c>
      <c r="U560" s="11" t="e">
        <f t="shared" si="906"/>
        <v>#N/A</v>
      </c>
      <c r="V560" s="146"/>
      <c r="W560" s="146"/>
      <c r="X560" s="146"/>
      <c r="Y560" s="146"/>
      <c r="Z560" s="139">
        <f t="shared" si="907"/>
        <v>3.5870454835913133E-2</v>
      </c>
      <c r="AA560" s="139">
        <f t="shared" si="908"/>
        <v>3.0072244475521134E-2</v>
      </c>
      <c r="AB560" s="139">
        <f t="shared" si="909"/>
        <v>1.2499010005615912E-2</v>
      </c>
      <c r="AC560" s="139"/>
      <c r="AD560" s="12">
        <f t="shared" si="910"/>
        <v>3.5870454835913133E-2</v>
      </c>
      <c r="AE560" s="12">
        <f t="shared" si="911"/>
        <v>3.0072244475521134E-2</v>
      </c>
      <c r="AF560" s="12">
        <f t="shared" si="912"/>
        <v>1.2499010005615912E-2</v>
      </c>
      <c r="AG560" s="12">
        <f t="shared" si="913"/>
        <v>0</v>
      </c>
      <c r="AH560" s="30">
        <f t="shared" si="914"/>
        <v>97.525310016977357</v>
      </c>
      <c r="AI560" s="30">
        <f t="shared" si="915"/>
        <v>81.761019724936375</v>
      </c>
      <c r="AJ560" s="30">
        <f t="shared" si="916"/>
        <v>33.982558383468657</v>
      </c>
      <c r="AK560" s="30">
        <f t="shared" si="917"/>
        <v>0</v>
      </c>
      <c r="AL560" s="136"/>
      <c r="AM560" s="30">
        <f t="shared" si="918"/>
        <v>213.26888812538238</v>
      </c>
      <c r="AN560" s="12">
        <f t="shared" si="919"/>
        <v>7.8441709317050176E-2</v>
      </c>
      <c r="AO560">
        <f t="shared" si="920"/>
        <v>194.68</v>
      </c>
      <c r="AP560" s="136"/>
      <c r="AX560" s="164" t="s">
        <v>627</v>
      </c>
      <c r="AY560" s="165">
        <v>194.68</v>
      </c>
    </row>
    <row r="561" spans="1:51" s="143" customFormat="1" x14ac:dyDescent="0.3">
      <c r="A561" s="133" t="s">
        <v>628</v>
      </c>
      <c r="B561" s="133" t="s">
        <v>1110</v>
      </c>
      <c r="C561" s="142"/>
      <c r="D561" s="142"/>
      <c r="E561" s="1">
        <f>VLOOKUP(B561,Площадь!A:B,2,0)</f>
        <v>4.5</v>
      </c>
      <c r="F561" s="143">
        <f t="shared" si="901"/>
        <v>120</v>
      </c>
      <c r="G561" s="135">
        <v>31</v>
      </c>
      <c r="H561" s="135">
        <v>28</v>
      </c>
      <c r="I561" s="135">
        <v>31</v>
      </c>
      <c r="J561" s="135">
        <v>30</v>
      </c>
      <c r="L561" s="144"/>
      <c r="N561" s="16">
        <f t="shared" si="902"/>
        <v>4.5</v>
      </c>
      <c r="O561" s="16">
        <f t="shared" si="903"/>
        <v>4.5</v>
      </c>
      <c r="P561" s="16">
        <f t="shared" si="904"/>
        <v>4.5</v>
      </c>
      <c r="Q561" s="16">
        <f t="shared" si="905"/>
        <v>4.5</v>
      </c>
      <c r="R561" s="147"/>
      <c r="S561" s="159" t="e">
        <f>VLOOKUP(B561,Объем!A:D,4,0)</f>
        <v>#N/A</v>
      </c>
      <c r="T561" s="159" t="e">
        <f>VLOOKUP(B561,Объем!A:E,5,0)</f>
        <v>#N/A</v>
      </c>
      <c r="U561" s="11" t="e">
        <f t="shared" si="906"/>
        <v>#N/A</v>
      </c>
      <c r="V561" s="146"/>
      <c r="W561" s="146"/>
      <c r="X561" s="146"/>
      <c r="Y561" s="146"/>
      <c r="Z561" s="139">
        <f t="shared" si="907"/>
        <v>3.2942254441144715E-2</v>
      </c>
      <c r="AA561" s="139">
        <f t="shared" si="908"/>
        <v>2.7617367375478589E-2</v>
      </c>
      <c r="AB561" s="139">
        <f t="shared" si="909"/>
        <v>1.1478682658218695E-2</v>
      </c>
      <c r="AC561" s="139"/>
      <c r="AD561" s="12">
        <f t="shared" si="910"/>
        <v>3.2942254441144715E-2</v>
      </c>
      <c r="AE561" s="12">
        <f t="shared" si="911"/>
        <v>2.7617367375478589E-2</v>
      </c>
      <c r="AF561" s="12">
        <f t="shared" si="912"/>
        <v>1.1478682658218695E-2</v>
      </c>
      <c r="AG561" s="12">
        <f t="shared" si="913"/>
        <v>0</v>
      </c>
      <c r="AH561" s="30">
        <f t="shared" si="914"/>
        <v>89.564060219673081</v>
      </c>
      <c r="AI561" s="30">
        <f t="shared" si="915"/>
        <v>75.086650767798702</v>
      </c>
      <c r="AJ561" s="30">
        <f t="shared" si="916"/>
        <v>31.208471984818154</v>
      </c>
      <c r="AK561" s="30">
        <f t="shared" si="917"/>
        <v>0</v>
      </c>
      <c r="AL561" s="136"/>
      <c r="AM561" s="30">
        <f t="shared" si="918"/>
        <v>195.85918297228991</v>
      </c>
      <c r="AN561" s="12">
        <f t="shared" si="919"/>
        <v>7.2038304474841997E-2</v>
      </c>
      <c r="AO561">
        <f t="shared" si="920"/>
        <v>179.44</v>
      </c>
      <c r="AP561" s="136"/>
      <c r="AX561" s="164" t="s">
        <v>628</v>
      </c>
      <c r="AY561" s="165">
        <v>179.44</v>
      </c>
    </row>
    <row r="562" spans="1:51" s="143" customFormat="1" x14ac:dyDescent="0.3">
      <c r="A562" s="133" t="s">
        <v>629</v>
      </c>
      <c r="B562" s="133" t="s">
        <v>1111</v>
      </c>
      <c r="C562" s="142"/>
      <c r="D562" s="142"/>
      <c r="E562" s="1">
        <f>VLOOKUP(B562,Площадь!A:B,2,0)</f>
        <v>5.6</v>
      </c>
      <c r="F562" s="143">
        <f t="shared" si="901"/>
        <v>120</v>
      </c>
      <c r="G562" s="135">
        <v>31</v>
      </c>
      <c r="H562" s="135">
        <v>28</v>
      </c>
      <c r="I562" s="135">
        <v>31</v>
      </c>
      <c r="J562" s="135">
        <v>30</v>
      </c>
      <c r="L562" s="144"/>
      <c r="N562" s="16">
        <f t="shared" si="902"/>
        <v>5.6</v>
      </c>
      <c r="O562" s="16">
        <f t="shared" si="903"/>
        <v>5.6</v>
      </c>
      <c r="P562" s="16">
        <f t="shared" si="904"/>
        <v>5.6</v>
      </c>
      <c r="Q562" s="16">
        <f t="shared" si="905"/>
        <v>5.6</v>
      </c>
      <c r="R562" s="147"/>
      <c r="S562" s="159" t="e">
        <f>VLOOKUP(B562,Объем!A:D,4,0)</f>
        <v>#N/A</v>
      </c>
      <c r="T562" s="159" t="e">
        <f>VLOOKUP(B562,Объем!A:E,5,0)</f>
        <v>#N/A</v>
      </c>
      <c r="U562" s="11" t="e">
        <f t="shared" si="906"/>
        <v>#N/A</v>
      </c>
      <c r="V562" s="146"/>
      <c r="W562" s="146"/>
      <c r="X562" s="146"/>
      <c r="Y562" s="146"/>
      <c r="Z562" s="139">
        <f t="shared" si="907"/>
        <v>4.0994805526757862E-2</v>
      </c>
      <c r="AA562" s="139">
        <f t="shared" si="908"/>
        <v>3.4368279400595579E-2</v>
      </c>
      <c r="AB562" s="139">
        <f t="shared" si="909"/>
        <v>1.4284582863561041E-2</v>
      </c>
      <c r="AC562" s="139"/>
      <c r="AD562" s="12">
        <f t="shared" si="910"/>
        <v>4.0994805526757862E-2</v>
      </c>
      <c r="AE562" s="12">
        <f t="shared" si="911"/>
        <v>3.4368279400595579E-2</v>
      </c>
      <c r="AF562" s="12">
        <f t="shared" si="912"/>
        <v>1.4284582863561041E-2</v>
      </c>
      <c r="AG562" s="12">
        <f t="shared" si="913"/>
        <v>0</v>
      </c>
      <c r="AH562" s="30">
        <f t="shared" si="914"/>
        <v>111.45749716225981</v>
      </c>
      <c r="AI562" s="30">
        <f t="shared" si="915"/>
        <v>93.441165399927272</v>
      </c>
      <c r="AJ562" s="30">
        <f t="shared" si="916"/>
        <v>38.837209581107032</v>
      </c>
      <c r="AK562" s="30">
        <f t="shared" si="917"/>
        <v>0</v>
      </c>
      <c r="AL562" s="136"/>
      <c r="AM562" s="30">
        <f t="shared" si="918"/>
        <v>243.73587214329413</v>
      </c>
      <c r="AN562" s="12">
        <f t="shared" si="919"/>
        <v>8.9647667790914487E-2</v>
      </c>
      <c r="AO562">
        <f t="shared" si="920"/>
        <v>222.96</v>
      </c>
      <c r="AP562" s="136"/>
      <c r="AX562" s="164" t="s">
        <v>629</v>
      </c>
      <c r="AY562" s="165">
        <v>222.96</v>
      </c>
    </row>
    <row r="563" spans="1:51" s="143" customFormat="1" x14ac:dyDescent="0.3">
      <c r="A563" s="133" t="s">
        <v>1264</v>
      </c>
      <c r="B563" s="133" t="s">
        <v>1112</v>
      </c>
      <c r="C563" s="142"/>
      <c r="D563" s="142"/>
      <c r="E563" s="1">
        <f>VLOOKUP(B563,Площадь!A:B,2,0)</f>
        <v>2.5</v>
      </c>
      <c r="F563" s="143">
        <f t="shared" si="901"/>
        <v>120</v>
      </c>
      <c r="G563" s="135">
        <v>31</v>
      </c>
      <c r="H563" s="135">
        <v>28</v>
      </c>
      <c r="I563" s="135">
        <v>31</v>
      </c>
      <c r="J563" s="135">
        <v>30</v>
      </c>
      <c r="L563" s="144"/>
      <c r="N563" s="16">
        <f t="shared" si="902"/>
        <v>2.5</v>
      </c>
      <c r="O563" s="16">
        <f t="shared" si="903"/>
        <v>2.5</v>
      </c>
      <c r="P563" s="16">
        <f t="shared" si="904"/>
        <v>2.5</v>
      </c>
      <c r="Q563" s="16">
        <f t="shared" si="905"/>
        <v>2.5</v>
      </c>
      <c r="R563" s="147"/>
      <c r="S563" s="159" t="e">
        <f>VLOOKUP(B563,Объем!A:D,4,0)</f>
        <v>#N/A</v>
      </c>
      <c r="T563" s="159" t="e">
        <f>VLOOKUP(B563,Объем!A:E,5,0)</f>
        <v>#N/A</v>
      </c>
      <c r="U563" s="11" t="e">
        <f t="shared" si="906"/>
        <v>#N/A</v>
      </c>
      <c r="V563" s="146"/>
      <c r="W563" s="146"/>
      <c r="X563" s="146"/>
      <c r="Y563" s="146"/>
      <c r="Z563" s="139">
        <f t="shared" si="907"/>
        <v>1.8301252467302617E-2</v>
      </c>
      <c r="AA563" s="139">
        <f t="shared" si="908"/>
        <v>1.5342981875265883E-2</v>
      </c>
      <c r="AB563" s="139">
        <f t="shared" si="909"/>
        <v>6.377045921232608E-3</v>
      </c>
      <c r="AC563" s="139"/>
      <c r="AD563" s="12">
        <f t="shared" si="910"/>
        <v>1.8301252467302617E-2</v>
      </c>
      <c r="AE563" s="12">
        <f t="shared" si="911"/>
        <v>1.5342981875265883E-2</v>
      </c>
      <c r="AF563" s="12">
        <f t="shared" si="912"/>
        <v>6.377045921232608E-3</v>
      </c>
      <c r="AG563" s="12">
        <f t="shared" si="913"/>
        <v>0</v>
      </c>
      <c r="AH563" s="30">
        <f t="shared" si="914"/>
        <v>49.757811233151706</v>
      </c>
      <c r="AI563" s="30">
        <f t="shared" si="915"/>
        <v>41.714805982110391</v>
      </c>
      <c r="AJ563" s="30">
        <f t="shared" si="916"/>
        <v>17.33803999156564</v>
      </c>
      <c r="AK563" s="30">
        <f t="shared" si="917"/>
        <v>0</v>
      </c>
      <c r="AL563" s="136"/>
      <c r="AM563" s="30">
        <f t="shared" si="918"/>
        <v>108.81065720682773</v>
      </c>
      <c r="AN563" s="12">
        <f t="shared" si="919"/>
        <v>4.0021280263801105E-2</v>
      </c>
      <c r="AO563">
        <f t="shared" si="920"/>
        <v>100.04</v>
      </c>
      <c r="AP563" s="136"/>
      <c r="AX563" s="164" t="s">
        <v>1264</v>
      </c>
      <c r="AY563" s="165">
        <v>100.04</v>
      </c>
    </row>
    <row r="564" spans="1:51" s="143" customFormat="1" x14ac:dyDescent="0.3">
      <c r="A564" s="133" t="s">
        <v>630</v>
      </c>
      <c r="B564" s="133" t="s">
        <v>1113</v>
      </c>
      <c r="C564" s="142"/>
      <c r="D564" s="142"/>
      <c r="E564" s="1">
        <f>VLOOKUP(B564,Площадь!A:B,2,0)</f>
        <v>2.7</v>
      </c>
      <c r="F564" s="143">
        <f t="shared" si="901"/>
        <v>120</v>
      </c>
      <c r="G564" s="135">
        <v>31</v>
      </c>
      <c r="H564" s="135">
        <v>28</v>
      </c>
      <c r="I564" s="135">
        <v>31</v>
      </c>
      <c r="J564" s="135">
        <v>30</v>
      </c>
      <c r="L564" s="144"/>
      <c r="N564" s="16">
        <f t="shared" si="902"/>
        <v>2.7</v>
      </c>
      <c r="O564" s="16">
        <f t="shared" si="903"/>
        <v>2.7</v>
      </c>
      <c r="P564" s="16">
        <f t="shared" si="904"/>
        <v>2.7</v>
      </c>
      <c r="Q564" s="16">
        <f t="shared" si="905"/>
        <v>2.7</v>
      </c>
      <c r="R564" s="147"/>
      <c r="S564" s="159" t="e">
        <f>VLOOKUP(B564,Объем!A:D,4,0)</f>
        <v>#N/A</v>
      </c>
      <c r="T564" s="159" t="e">
        <f>VLOOKUP(B564,Объем!A:E,5,0)</f>
        <v>#N/A</v>
      </c>
      <c r="U564" s="11" t="e">
        <f t="shared" si="906"/>
        <v>#N/A</v>
      </c>
      <c r="V564" s="146"/>
      <c r="W564" s="146"/>
      <c r="X564" s="146"/>
      <c r="Y564" s="146"/>
      <c r="Z564" s="139">
        <f t="shared" si="907"/>
        <v>1.976535266468683E-2</v>
      </c>
      <c r="AA564" s="139">
        <f t="shared" si="908"/>
        <v>1.6570420425287155E-2</v>
      </c>
      <c r="AB564" s="139">
        <f t="shared" si="909"/>
        <v>6.8872095949312172E-3</v>
      </c>
      <c r="AC564" s="139"/>
      <c r="AD564" s="12">
        <f t="shared" si="910"/>
        <v>1.976535266468683E-2</v>
      </c>
      <c r="AE564" s="12">
        <f t="shared" si="911"/>
        <v>1.6570420425287155E-2</v>
      </c>
      <c r="AF564" s="12">
        <f t="shared" si="912"/>
        <v>6.8872095949312172E-3</v>
      </c>
      <c r="AG564" s="12">
        <f t="shared" si="913"/>
        <v>0</v>
      </c>
      <c r="AH564" s="30">
        <f t="shared" si="914"/>
        <v>53.738436131803851</v>
      </c>
      <c r="AI564" s="30">
        <f t="shared" si="915"/>
        <v>45.051990460679228</v>
      </c>
      <c r="AJ564" s="30">
        <f t="shared" si="916"/>
        <v>18.725083190890892</v>
      </c>
      <c r="AK564" s="30">
        <f t="shared" si="917"/>
        <v>0</v>
      </c>
      <c r="AL564" s="136"/>
      <c r="AM564" s="30">
        <f t="shared" si="918"/>
        <v>117.51550978337397</v>
      </c>
      <c r="AN564" s="12">
        <f t="shared" si="919"/>
        <v>4.3222982684905209E-2</v>
      </c>
      <c r="AO564">
        <f t="shared" si="920"/>
        <v>107.68</v>
      </c>
      <c r="AP564" s="136"/>
      <c r="AX564" s="164" t="s">
        <v>630</v>
      </c>
      <c r="AY564" s="165">
        <v>107.68</v>
      </c>
    </row>
    <row r="565" spans="1:51" s="143" customFormat="1" x14ac:dyDescent="0.3">
      <c r="A565" s="133" t="s">
        <v>1265</v>
      </c>
      <c r="B565" s="133" t="s">
        <v>1114</v>
      </c>
      <c r="C565" s="142"/>
      <c r="D565" s="142"/>
      <c r="E565" s="1">
        <f>VLOOKUP(B565,Площадь!A:B,2,0)</f>
        <v>2.5</v>
      </c>
      <c r="F565" s="143">
        <f t="shared" si="901"/>
        <v>120</v>
      </c>
      <c r="G565" s="135">
        <v>31</v>
      </c>
      <c r="H565" s="135">
        <v>28</v>
      </c>
      <c r="I565" s="135">
        <v>31</v>
      </c>
      <c r="J565" s="135">
        <v>30</v>
      </c>
      <c r="L565" s="144"/>
      <c r="N565" s="16">
        <f t="shared" si="902"/>
        <v>2.5</v>
      </c>
      <c r="O565" s="16">
        <f t="shared" si="903"/>
        <v>2.5</v>
      </c>
      <c r="P565" s="16">
        <f t="shared" si="904"/>
        <v>2.5</v>
      </c>
      <c r="Q565" s="16">
        <f t="shared" si="905"/>
        <v>2.5</v>
      </c>
      <c r="R565" s="147"/>
      <c r="S565" s="159" t="e">
        <f>VLOOKUP(B565,Объем!A:D,4,0)</f>
        <v>#N/A</v>
      </c>
      <c r="T565" s="159" t="e">
        <f>VLOOKUP(B565,Объем!A:E,5,0)</f>
        <v>#N/A</v>
      </c>
      <c r="U565" s="11" t="e">
        <f t="shared" si="906"/>
        <v>#N/A</v>
      </c>
      <c r="V565" s="146"/>
      <c r="W565" s="146"/>
      <c r="X565" s="146"/>
      <c r="Y565" s="146"/>
      <c r="Z565" s="139">
        <f t="shared" si="907"/>
        <v>1.8301252467302617E-2</v>
      </c>
      <c r="AA565" s="139">
        <f t="shared" si="908"/>
        <v>1.5342981875265883E-2</v>
      </c>
      <c r="AB565" s="139">
        <f t="shared" si="909"/>
        <v>6.377045921232608E-3</v>
      </c>
      <c r="AC565" s="139"/>
      <c r="AD565" s="12">
        <f t="shared" si="910"/>
        <v>1.8301252467302617E-2</v>
      </c>
      <c r="AE565" s="12">
        <f t="shared" si="911"/>
        <v>1.5342981875265883E-2</v>
      </c>
      <c r="AF565" s="12">
        <f t="shared" si="912"/>
        <v>6.377045921232608E-3</v>
      </c>
      <c r="AG565" s="12">
        <f t="shared" si="913"/>
        <v>0</v>
      </c>
      <c r="AH565" s="30">
        <f t="shared" si="914"/>
        <v>49.757811233151706</v>
      </c>
      <c r="AI565" s="30">
        <f t="shared" si="915"/>
        <v>41.714805982110391</v>
      </c>
      <c r="AJ565" s="30">
        <f t="shared" si="916"/>
        <v>17.33803999156564</v>
      </c>
      <c r="AK565" s="30">
        <f t="shared" si="917"/>
        <v>0</v>
      </c>
      <c r="AL565" s="136"/>
      <c r="AM565" s="30">
        <f t="shared" si="918"/>
        <v>108.81065720682773</v>
      </c>
      <c r="AN565" s="12">
        <f t="shared" si="919"/>
        <v>4.0021280263801105E-2</v>
      </c>
      <c r="AO565">
        <f t="shared" si="920"/>
        <v>100.04</v>
      </c>
      <c r="AP565" s="136"/>
      <c r="AX565" s="164" t="s">
        <v>1265</v>
      </c>
      <c r="AY565" s="165">
        <v>100.04</v>
      </c>
    </row>
    <row r="566" spans="1:51" s="143" customFormat="1" x14ac:dyDescent="0.3">
      <c r="A566" s="133" t="s">
        <v>631</v>
      </c>
      <c r="B566" s="133" t="s">
        <v>1115</v>
      </c>
      <c r="C566" s="142"/>
      <c r="D566" s="142"/>
      <c r="E566" s="1">
        <f>VLOOKUP(B566,Площадь!A:B,2,0)</f>
        <v>2.5</v>
      </c>
      <c r="F566" s="143">
        <f t="shared" si="901"/>
        <v>120</v>
      </c>
      <c r="G566" s="135">
        <v>31</v>
      </c>
      <c r="H566" s="135">
        <v>28</v>
      </c>
      <c r="I566" s="135">
        <v>31</v>
      </c>
      <c r="J566" s="135">
        <v>30</v>
      </c>
      <c r="L566" s="144"/>
      <c r="N566" s="16">
        <f t="shared" si="902"/>
        <v>2.5</v>
      </c>
      <c r="O566" s="16">
        <f t="shared" si="903"/>
        <v>2.5</v>
      </c>
      <c r="P566" s="16">
        <f t="shared" si="904"/>
        <v>2.5</v>
      </c>
      <c r="Q566" s="16">
        <f t="shared" si="905"/>
        <v>2.5</v>
      </c>
      <c r="R566" s="147"/>
      <c r="S566" s="159" t="e">
        <f>VLOOKUP(B566,Объем!A:D,4,0)</f>
        <v>#N/A</v>
      </c>
      <c r="T566" s="159" t="e">
        <f>VLOOKUP(B566,Объем!A:E,5,0)</f>
        <v>#N/A</v>
      </c>
      <c r="U566" s="11" t="e">
        <f t="shared" si="906"/>
        <v>#N/A</v>
      </c>
      <c r="V566" s="146"/>
      <c r="W566" s="146"/>
      <c r="X566" s="146"/>
      <c r="Y566" s="146"/>
      <c r="Z566" s="139">
        <f t="shared" si="907"/>
        <v>1.8301252467302617E-2</v>
      </c>
      <c r="AA566" s="139">
        <f t="shared" si="908"/>
        <v>1.5342981875265883E-2</v>
      </c>
      <c r="AB566" s="139">
        <f t="shared" si="909"/>
        <v>6.377045921232608E-3</v>
      </c>
      <c r="AC566" s="139"/>
      <c r="AD566" s="12">
        <f t="shared" si="910"/>
        <v>1.8301252467302617E-2</v>
      </c>
      <c r="AE566" s="12">
        <f t="shared" si="911"/>
        <v>1.5342981875265883E-2</v>
      </c>
      <c r="AF566" s="12">
        <f t="shared" si="912"/>
        <v>6.377045921232608E-3</v>
      </c>
      <c r="AG566" s="12">
        <f t="shared" si="913"/>
        <v>0</v>
      </c>
      <c r="AH566" s="30">
        <f t="shared" si="914"/>
        <v>49.757811233151706</v>
      </c>
      <c r="AI566" s="30">
        <f t="shared" si="915"/>
        <v>41.714805982110391</v>
      </c>
      <c r="AJ566" s="30">
        <f t="shared" si="916"/>
        <v>17.33803999156564</v>
      </c>
      <c r="AK566" s="30">
        <f t="shared" si="917"/>
        <v>0</v>
      </c>
      <c r="AL566" s="136"/>
      <c r="AM566" s="30">
        <f t="shared" si="918"/>
        <v>108.81065720682773</v>
      </c>
      <c r="AN566" s="12">
        <f t="shared" si="919"/>
        <v>4.0021280263801105E-2</v>
      </c>
      <c r="AO566">
        <f t="shared" si="920"/>
        <v>100.04</v>
      </c>
      <c r="AP566" s="136"/>
      <c r="AX566" s="164" t="s">
        <v>631</v>
      </c>
      <c r="AY566" s="165">
        <v>100.04</v>
      </c>
    </row>
    <row r="567" spans="1:51" s="143" customFormat="1" x14ac:dyDescent="0.3">
      <c r="A567" s="133" t="s">
        <v>632</v>
      </c>
      <c r="B567" s="133" t="s">
        <v>159</v>
      </c>
      <c r="C567" s="142"/>
      <c r="D567" s="142"/>
      <c r="E567" s="1">
        <f>VLOOKUP(B567,Площадь!A:B,2,0)</f>
        <v>2.5</v>
      </c>
      <c r="F567" s="143">
        <f t="shared" si="901"/>
        <v>120</v>
      </c>
      <c r="G567" s="135">
        <v>31</v>
      </c>
      <c r="H567" s="135">
        <v>28</v>
      </c>
      <c r="I567" s="135">
        <v>31</v>
      </c>
      <c r="J567" s="135">
        <v>30</v>
      </c>
      <c r="L567" s="144"/>
      <c r="N567" s="16">
        <f t="shared" si="902"/>
        <v>2.5</v>
      </c>
      <c r="O567" s="16">
        <f t="shared" si="903"/>
        <v>2.5</v>
      </c>
      <c r="P567" s="16">
        <f t="shared" si="904"/>
        <v>2.5</v>
      </c>
      <c r="Q567" s="16">
        <f t="shared" si="905"/>
        <v>2.5</v>
      </c>
      <c r="R567" s="147"/>
      <c r="S567" s="159" t="e">
        <f>VLOOKUP(B567,Объем!A:D,4,0)</f>
        <v>#N/A</v>
      </c>
      <c r="T567" s="159" t="e">
        <f>VLOOKUP(B567,Объем!A:E,5,0)</f>
        <v>#N/A</v>
      </c>
      <c r="U567" s="11" t="e">
        <f t="shared" si="906"/>
        <v>#N/A</v>
      </c>
      <c r="V567" s="146"/>
      <c r="W567" s="146"/>
      <c r="X567" s="146"/>
      <c r="Y567" s="146"/>
      <c r="Z567" s="139">
        <f t="shared" si="907"/>
        <v>1.8301252467302617E-2</v>
      </c>
      <c r="AA567" s="139">
        <f t="shared" si="908"/>
        <v>1.5342981875265883E-2</v>
      </c>
      <c r="AB567" s="139">
        <f t="shared" si="909"/>
        <v>6.377045921232608E-3</v>
      </c>
      <c r="AC567" s="139"/>
      <c r="AD567" s="12">
        <f t="shared" si="910"/>
        <v>1.8301252467302617E-2</v>
      </c>
      <c r="AE567" s="12">
        <f t="shared" si="911"/>
        <v>1.5342981875265883E-2</v>
      </c>
      <c r="AF567" s="12">
        <f t="shared" si="912"/>
        <v>6.377045921232608E-3</v>
      </c>
      <c r="AG567" s="12">
        <f t="shared" si="913"/>
        <v>0</v>
      </c>
      <c r="AH567" s="30">
        <f t="shared" si="914"/>
        <v>49.757811233151706</v>
      </c>
      <c r="AI567" s="30">
        <f t="shared" si="915"/>
        <v>41.714805982110391</v>
      </c>
      <c r="AJ567" s="30">
        <f t="shared" si="916"/>
        <v>17.33803999156564</v>
      </c>
      <c r="AK567" s="30">
        <f t="shared" si="917"/>
        <v>0</v>
      </c>
      <c r="AL567" s="136"/>
      <c r="AM567" s="30">
        <f t="shared" si="918"/>
        <v>108.81065720682773</v>
      </c>
      <c r="AN567" s="12">
        <f t="shared" si="919"/>
        <v>4.0021280263801105E-2</v>
      </c>
      <c r="AO567">
        <f t="shared" si="920"/>
        <v>100.04</v>
      </c>
      <c r="AP567" s="136"/>
      <c r="AX567" s="164" t="s">
        <v>632</v>
      </c>
      <c r="AY567" s="165">
        <v>100.04</v>
      </c>
    </row>
    <row r="568" spans="1:51" s="143" customFormat="1" x14ac:dyDescent="0.3">
      <c r="A568" s="133" t="s">
        <v>1298</v>
      </c>
      <c r="B568" s="133" t="s">
        <v>1116</v>
      </c>
      <c r="C568" s="142"/>
      <c r="D568" s="142"/>
      <c r="E568" s="1">
        <f>VLOOKUP(B568,Площадь!A:B,2,0)</f>
        <v>3.6</v>
      </c>
      <c r="F568" s="143">
        <f t="shared" si="901"/>
        <v>120</v>
      </c>
      <c r="G568" s="135">
        <v>31</v>
      </c>
      <c r="H568" s="135">
        <v>28</v>
      </c>
      <c r="I568" s="135">
        <v>31</v>
      </c>
      <c r="J568" s="135">
        <v>30</v>
      </c>
      <c r="L568" s="144"/>
      <c r="N568" s="16">
        <f t="shared" si="902"/>
        <v>3.6</v>
      </c>
      <c r="O568" s="16">
        <f t="shared" si="903"/>
        <v>3.6</v>
      </c>
      <c r="P568" s="16">
        <f t="shared" si="904"/>
        <v>3.6</v>
      </c>
      <c r="Q568" s="16">
        <f t="shared" si="905"/>
        <v>3.6</v>
      </c>
      <c r="R568" s="147"/>
      <c r="S568" s="159" t="e">
        <f>VLOOKUP(B568,Объем!A:D,4,0)</f>
        <v>#N/A</v>
      </c>
      <c r="T568" s="159" t="e">
        <f>VLOOKUP(B568,Объем!A:E,5,0)</f>
        <v>#N/A</v>
      </c>
      <c r="U568" s="11" t="e">
        <f t="shared" si="906"/>
        <v>#N/A</v>
      </c>
      <c r="V568" s="146"/>
      <c r="W568" s="146"/>
      <c r="X568" s="146"/>
      <c r="Y568" s="146"/>
      <c r="Z568" s="139">
        <f t="shared" si="907"/>
        <v>2.6353803552915771E-2</v>
      </c>
      <c r="AA568" s="139">
        <f t="shared" si="908"/>
        <v>2.2093893900382872E-2</v>
      </c>
      <c r="AB568" s="139">
        <f t="shared" si="909"/>
        <v>9.1829461265749562E-3</v>
      </c>
      <c r="AC568" s="139"/>
      <c r="AD568" s="12">
        <f t="shared" si="910"/>
        <v>2.6353803552915771E-2</v>
      </c>
      <c r="AE568" s="12">
        <f t="shared" si="911"/>
        <v>2.2093893900382872E-2</v>
      </c>
      <c r="AF568" s="12">
        <f t="shared" si="912"/>
        <v>9.1829461265749562E-3</v>
      </c>
      <c r="AG568" s="12">
        <f t="shared" si="913"/>
        <v>0</v>
      </c>
      <c r="AH568" s="30">
        <f t="shared" si="914"/>
        <v>71.651248175738459</v>
      </c>
      <c r="AI568" s="30">
        <f t="shared" si="915"/>
        <v>60.069320614238961</v>
      </c>
      <c r="AJ568" s="30">
        <f t="shared" si="916"/>
        <v>24.966777587854523</v>
      </c>
      <c r="AK568" s="30">
        <f t="shared" si="917"/>
        <v>0</v>
      </c>
      <c r="AL568" s="136"/>
      <c r="AM568" s="30">
        <f t="shared" si="918"/>
        <v>156.68734637783194</v>
      </c>
      <c r="AN568" s="12">
        <f t="shared" si="919"/>
        <v>5.7630643579873603E-2</v>
      </c>
      <c r="AO568">
        <f t="shared" si="920"/>
        <v>143.56</v>
      </c>
      <c r="AP568" s="136"/>
      <c r="AX568" s="164" t="s">
        <v>1298</v>
      </c>
      <c r="AY568" s="165">
        <v>143.56</v>
      </c>
    </row>
    <row r="569" spans="1:51" s="143" customFormat="1" x14ac:dyDescent="0.3">
      <c r="A569" s="133" t="s">
        <v>1299</v>
      </c>
      <c r="B569" s="133" t="s">
        <v>1117</v>
      </c>
      <c r="C569" s="142"/>
      <c r="D569" s="142"/>
      <c r="E569" s="1">
        <f>VLOOKUP(B569,Площадь!A:B,2,0)</f>
        <v>3.3</v>
      </c>
      <c r="F569" s="143">
        <f t="shared" si="901"/>
        <v>120</v>
      </c>
      <c r="G569" s="135">
        <v>31</v>
      </c>
      <c r="H569" s="135">
        <v>28</v>
      </c>
      <c r="I569" s="135">
        <v>31</v>
      </c>
      <c r="J569" s="135">
        <v>30</v>
      </c>
      <c r="L569" s="144"/>
      <c r="N569" s="16">
        <f t="shared" si="902"/>
        <v>3.3</v>
      </c>
      <c r="O569" s="16">
        <f t="shared" si="903"/>
        <v>3.3</v>
      </c>
      <c r="P569" s="16">
        <f t="shared" si="904"/>
        <v>3.3</v>
      </c>
      <c r="Q569" s="16">
        <f t="shared" si="905"/>
        <v>3.3</v>
      </c>
      <c r="R569" s="147"/>
      <c r="S569" s="159" t="e">
        <f>VLOOKUP(B569,Объем!A:D,4,0)</f>
        <v>#N/A</v>
      </c>
      <c r="T569" s="159" t="e">
        <f>VLOOKUP(B569,Объем!A:E,5,0)</f>
        <v>#N/A</v>
      </c>
      <c r="U569" s="11" t="e">
        <f t="shared" si="906"/>
        <v>#N/A</v>
      </c>
      <c r="V569" s="146"/>
      <c r="W569" s="146"/>
      <c r="X569" s="146"/>
      <c r="Y569" s="146"/>
      <c r="Z569" s="139">
        <f t="shared" si="907"/>
        <v>2.4157653256839454E-2</v>
      </c>
      <c r="AA569" s="139">
        <f t="shared" si="908"/>
        <v>2.0252736075350965E-2</v>
      </c>
      <c r="AB569" s="139">
        <f t="shared" si="909"/>
        <v>8.4177006160270421E-3</v>
      </c>
      <c r="AC569" s="139"/>
      <c r="AD569" s="12">
        <f t="shared" si="910"/>
        <v>2.4157653256839454E-2</v>
      </c>
      <c r="AE569" s="12">
        <f t="shared" si="911"/>
        <v>2.0252736075350965E-2</v>
      </c>
      <c r="AF569" s="12">
        <f t="shared" si="912"/>
        <v>8.4177006160270421E-3</v>
      </c>
      <c r="AG569" s="12">
        <f t="shared" si="913"/>
        <v>0</v>
      </c>
      <c r="AH569" s="30">
        <f t="shared" si="914"/>
        <v>65.680310827760252</v>
      </c>
      <c r="AI569" s="30">
        <f t="shared" si="915"/>
        <v>55.063543896385717</v>
      </c>
      <c r="AJ569" s="30">
        <f t="shared" si="916"/>
        <v>22.886212788866644</v>
      </c>
      <c r="AK569" s="30">
        <f t="shared" si="917"/>
        <v>0</v>
      </c>
      <c r="AL569" s="136"/>
      <c r="AM569" s="30">
        <f t="shared" si="918"/>
        <v>143.63006751301259</v>
      </c>
      <c r="AN569" s="12">
        <f t="shared" si="919"/>
        <v>5.2828089948217465E-2</v>
      </c>
      <c r="AO569">
        <f t="shared" si="920"/>
        <v>131.6</v>
      </c>
      <c r="AP569" s="136"/>
      <c r="AX569" s="164" t="s">
        <v>1299</v>
      </c>
      <c r="AY569" s="165">
        <v>131.6</v>
      </c>
    </row>
    <row r="570" spans="1:51" s="143" customFormat="1" x14ac:dyDescent="0.3">
      <c r="A570" s="133" t="s">
        <v>1300</v>
      </c>
      <c r="B570" s="133" t="s">
        <v>1118</v>
      </c>
      <c r="C570" s="142"/>
      <c r="D570" s="142"/>
      <c r="E570" s="1">
        <f>VLOOKUP(B570,Площадь!A:B,2,0)</f>
        <v>3.3</v>
      </c>
      <c r="F570" s="143">
        <f t="shared" si="901"/>
        <v>120</v>
      </c>
      <c r="G570" s="135">
        <v>31</v>
      </c>
      <c r="H570" s="135">
        <v>28</v>
      </c>
      <c r="I570" s="135">
        <v>31</v>
      </c>
      <c r="J570" s="135">
        <v>30</v>
      </c>
      <c r="L570" s="144"/>
      <c r="N570" s="16">
        <f t="shared" si="902"/>
        <v>3.3</v>
      </c>
      <c r="O570" s="16">
        <f t="shared" si="903"/>
        <v>3.3</v>
      </c>
      <c r="P570" s="16">
        <f t="shared" si="904"/>
        <v>3.3</v>
      </c>
      <c r="Q570" s="16">
        <f t="shared" si="905"/>
        <v>3.3</v>
      </c>
      <c r="R570" s="147"/>
      <c r="S570" s="159" t="e">
        <f>VLOOKUP(B570,Объем!A:D,4,0)</f>
        <v>#N/A</v>
      </c>
      <c r="T570" s="159" t="e">
        <f>VLOOKUP(B570,Объем!A:E,5,0)</f>
        <v>#N/A</v>
      </c>
      <c r="U570" s="11" t="e">
        <f t="shared" si="906"/>
        <v>#N/A</v>
      </c>
      <c r="V570" s="146"/>
      <c r="W570" s="146"/>
      <c r="X570" s="146"/>
      <c r="Y570" s="146"/>
      <c r="Z570" s="139">
        <f t="shared" si="907"/>
        <v>2.4157653256839454E-2</v>
      </c>
      <c r="AA570" s="139">
        <f t="shared" si="908"/>
        <v>2.0252736075350965E-2</v>
      </c>
      <c r="AB570" s="139">
        <f t="shared" si="909"/>
        <v>8.4177006160270421E-3</v>
      </c>
      <c r="AC570" s="139"/>
      <c r="AD570" s="12">
        <f t="shared" si="910"/>
        <v>2.4157653256839454E-2</v>
      </c>
      <c r="AE570" s="12">
        <f t="shared" si="911"/>
        <v>2.0252736075350965E-2</v>
      </c>
      <c r="AF570" s="12">
        <f t="shared" si="912"/>
        <v>8.4177006160270421E-3</v>
      </c>
      <c r="AG570" s="12">
        <f t="shared" si="913"/>
        <v>0</v>
      </c>
      <c r="AH570" s="30">
        <f t="shared" si="914"/>
        <v>65.680310827760252</v>
      </c>
      <c r="AI570" s="30">
        <f t="shared" si="915"/>
        <v>55.063543896385717</v>
      </c>
      <c r="AJ570" s="30">
        <f t="shared" si="916"/>
        <v>22.886212788866644</v>
      </c>
      <c r="AK570" s="30">
        <f t="shared" si="917"/>
        <v>0</v>
      </c>
      <c r="AL570" s="136"/>
      <c r="AM570" s="30">
        <f t="shared" si="918"/>
        <v>143.63006751301259</v>
      </c>
      <c r="AN570" s="12">
        <f t="shared" si="919"/>
        <v>5.2828089948217465E-2</v>
      </c>
      <c r="AO570">
        <f t="shared" si="920"/>
        <v>131.6</v>
      </c>
      <c r="AP570" s="136"/>
      <c r="AX570" s="164" t="s">
        <v>1300</v>
      </c>
      <c r="AY570" s="165">
        <v>131.6</v>
      </c>
    </row>
    <row r="571" spans="1:51" s="143" customFormat="1" x14ac:dyDescent="0.3">
      <c r="A571" s="133" t="s">
        <v>1266</v>
      </c>
      <c r="B571" s="133" t="s">
        <v>1119</v>
      </c>
      <c r="C571" s="142"/>
      <c r="D571" s="142"/>
      <c r="E571" s="1">
        <f>VLOOKUP(B571,Площадь!A:B,2,0)</f>
        <v>3.3</v>
      </c>
      <c r="F571" s="143">
        <f t="shared" si="901"/>
        <v>120</v>
      </c>
      <c r="G571" s="135">
        <v>31</v>
      </c>
      <c r="H571" s="135">
        <v>28</v>
      </c>
      <c r="I571" s="135">
        <v>31</v>
      </c>
      <c r="J571" s="135">
        <v>30</v>
      </c>
      <c r="L571" s="144"/>
      <c r="N571" s="16">
        <f t="shared" si="902"/>
        <v>3.3</v>
      </c>
      <c r="O571" s="16">
        <f t="shared" si="903"/>
        <v>3.3</v>
      </c>
      <c r="P571" s="16">
        <f t="shared" si="904"/>
        <v>3.3</v>
      </c>
      <c r="Q571" s="16">
        <f t="shared" si="905"/>
        <v>3.3</v>
      </c>
      <c r="R571" s="147"/>
      <c r="S571" s="159" t="e">
        <f>VLOOKUP(B571,Объем!A:D,4,0)</f>
        <v>#N/A</v>
      </c>
      <c r="T571" s="159" t="e">
        <f>VLOOKUP(B571,Объем!A:E,5,0)</f>
        <v>#N/A</v>
      </c>
      <c r="U571" s="11" t="e">
        <f t="shared" si="906"/>
        <v>#N/A</v>
      </c>
      <c r="V571" s="146"/>
      <c r="W571" s="146"/>
      <c r="X571" s="146"/>
      <c r="Y571" s="146"/>
      <c r="Z571" s="139">
        <f t="shared" si="907"/>
        <v>2.4157653256839454E-2</v>
      </c>
      <c r="AA571" s="139">
        <f t="shared" si="908"/>
        <v>2.0252736075350965E-2</v>
      </c>
      <c r="AB571" s="139">
        <f t="shared" si="909"/>
        <v>8.4177006160270421E-3</v>
      </c>
      <c r="AC571" s="139"/>
      <c r="AD571" s="12">
        <f t="shared" si="910"/>
        <v>2.4157653256839454E-2</v>
      </c>
      <c r="AE571" s="12">
        <f t="shared" si="911"/>
        <v>2.0252736075350965E-2</v>
      </c>
      <c r="AF571" s="12">
        <f t="shared" si="912"/>
        <v>8.4177006160270421E-3</v>
      </c>
      <c r="AG571" s="12">
        <f t="shared" si="913"/>
        <v>0</v>
      </c>
      <c r="AH571" s="30">
        <f t="shared" si="914"/>
        <v>65.680310827760252</v>
      </c>
      <c r="AI571" s="30">
        <f t="shared" si="915"/>
        <v>55.063543896385717</v>
      </c>
      <c r="AJ571" s="30">
        <f t="shared" si="916"/>
        <v>22.886212788866644</v>
      </c>
      <c r="AK571" s="30">
        <f t="shared" si="917"/>
        <v>0</v>
      </c>
      <c r="AL571" s="136"/>
      <c r="AM571" s="30">
        <f t="shared" si="918"/>
        <v>143.63006751301259</v>
      </c>
      <c r="AN571" s="12">
        <f t="shared" si="919"/>
        <v>5.2828089948217465E-2</v>
      </c>
      <c r="AO571">
        <f t="shared" si="920"/>
        <v>131.6</v>
      </c>
      <c r="AP571" s="136"/>
      <c r="AX571" s="164" t="s">
        <v>1266</v>
      </c>
      <c r="AY571" s="165">
        <v>131.6</v>
      </c>
    </row>
    <row r="572" spans="1:51" s="143" customFormat="1" x14ac:dyDescent="0.3">
      <c r="A572" s="133" t="s">
        <v>1267</v>
      </c>
      <c r="B572" s="133" t="s">
        <v>1120</v>
      </c>
      <c r="C572" s="142"/>
      <c r="D572" s="142"/>
      <c r="E572" s="1">
        <f>VLOOKUP(B572,Площадь!A:B,2,0)</f>
        <v>3.1</v>
      </c>
      <c r="F572" s="143">
        <f t="shared" si="901"/>
        <v>120</v>
      </c>
      <c r="G572" s="135">
        <v>31</v>
      </c>
      <c r="H572" s="135">
        <v>28</v>
      </c>
      <c r="I572" s="135">
        <v>31</v>
      </c>
      <c r="J572" s="135">
        <v>30</v>
      </c>
      <c r="L572" s="144"/>
      <c r="N572" s="16">
        <f t="shared" si="902"/>
        <v>3.1</v>
      </c>
      <c r="O572" s="16">
        <f t="shared" si="903"/>
        <v>3.1</v>
      </c>
      <c r="P572" s="16">
        <f t="shared" si="904"/>
        <v>3.1</v>
      </c>
      <c r="Q572" s="16">
        <f t="shared" si="905"/>
        <v>3.1</v>
      </c>
      <c r="R572" s="147"/>
      <c r="S572" s="159" t="e">
        <f>VLOOKUP(B572,Объем!A:D,4,0)</f>
        <v>#N/A</v>
      </c>
      <c r="T572" s="159" t="e">
        <f>VLOOKUP(B572,Объем!A:E,5,0)</f>
        <v>#N/A</v>
      </c>
      <c r="U572" s="11" t="e">
        <f t="shared" si="906"/>
        <v>#N/A</v>
      </c>
      <c r="V572" s="146"/>
      <c r="W572" s="146"/>
      <c r="X572" s="146"/>
      <c r="Y572" s="146"/>
      <c r="Z572" s="139">
        <f t="shared" si="907"/>
        <v>2.2693553059455248E-2</v>
      </c>
      <c r="AA572" s="139">
        <f t="shared" si="908"/>
        <v>1.9025297525329696E-2</v>
      </c>
      <c r="AB572" s="139">
        <f t="shared" si="909"/>
        <v>7.9075369423284338E-3</v>
      </c>
      <c r="AC572" s="139"/>
      <c r="AD572" s="12">
        <f t="shared" si="910"/>
        <v>2.2693553059455248E-2</v>
      </c>
      <c r="AE572" s="12">
        <f t="shared" si="911"/>
        <v>1.9025297525329696E-2</v>
      </c>
      <c r="AF572" s="12">
        <f t="shared" si="912"/>
        <v>7.9075369423284338E-3</v>
      </c>
      <c r="AG572" s="12">
        <f t="shared" si="913"/>
        <v>0</v>
      </c>
      <c r="AH572" s="30">
        <f t="shared" si="914"/>
        <v>61.699685929108121</v>
      </c>
      <c r="AI572" s="30">
        <f t="shared" si="915"/>
        <v>51.726359417816887</v>
      </c>
      <c r="AJ572" s="30">
        <f t="shared" si="916"/>
        <v>21.499169589541392</v>
      </c>
      <c r="AK572" s="30">
        <f t="shared" si="917"/>
        <v>0</v>
      </c>
      <c r="AL572" s="136"/>
      <c r="AM572" s="30">
        <f t="shared" si="918"/>
        <v>134.9252149364664</v>
      </c>
      <c r="AN572" s="12">
        <f t="shared" si="919"/>
        <v>4.9626387527113375E-2</v>
      </c>
      <c r="AO572">
        <f t="shared" si="920"/>
        <v>123.42</v>
      </c>
      <c r="AP572" s="136"/>
      <c r="AX572" s="164" t="s">
        <v>1267</v>
      </c>
      <c r="AY572" s="165">
        <v>123.42</v>
      </c>
    </row>
    <row r="573" spans="1:51" s="143" customFormat="1" x14ac:dyDescent="0.3">
      <c r="A573" s="133" t="s">
        <v>633</v>
      </c>
      <c r="B573" s="133" t="s">
        <v>1121</v>
      </c>
      <c r="C573" s="142"/>
      <c r="D573" s="142"/>
      <c r="E573" s="1">
        <f>VLOOKUP(B573,Площадь!A:B,2,0)</f>
        <v>3.4</v>
      </c>
      <c r="F573" s="143">
        <f t="shared" si="901"/>
        <v>120</v>
      </c>
      <c r="G573" s="135">
        <v>31</v>
      </c>
      <c r="H573" s="135">
        <v>28</v>
      </c>
      <c r="I573" s="135">
        <v>31</v>
      </c>
      <c r="J573" s="135">
        <v>30</v>
      </c>
      <c r="L573" s="144"/>
      <c r="N573" s="16">
        <f t="shared" si="902"/>
        <v>3.4</v>
      </c>
      <c r="O573" s="16">
        <f t="shared" si="903"/>
        <v>3.4</v>
      </c>
      <c r="P573" s="16">
        <f t="shared" si="904"/>
        <v>3.4</v>
      </c>
      <c r="Q573" s="16">
        <f t="shared" si="905"/>
        <v>3.4</v>
      </c>
      <c r="R573" s="147"/>
      <c r="S573" s="159" t="e">
        <f>VLOOKUP(B573,Объем!A:D,4,0)</f>
        <v>#N/A</v>
      </c>
      <c r="T573" s="159" t="e">
        <f>VLOOKUP(B573,Объем!A:E,5,0)</f>
        <v>#N/A</v>
      </c>
      <c r="U573" s="11" t="e">
        <f t="shared" si="906"/>
        <v>#N/A</v>
      </c>
      <c r="V573" s="146"/>
      <c r="W573" s="146"/>
      <c r="X573" s="146"/>
      <c r="Y573" s="146"/>
      <c r="Z573" s="139">
        <f t="shared" si="907"/>
        <v>2.4889703355531562E-2</v>
      </c>
      <c r="AA573" s="139">
        <f t="shared" si="908"/>
        <v>2.08664553503616E-2</v>
      </c>
      <c r="AB573" s="139">
        <f t="shared" si="909"/>
        <v>8.6727824528763462E-3</v>
      </c>
      <c r="AC573" s="139"/>
      <c r="AD573" s="12">
        <f t="shared" si="910"/>
        <v>2.4889703355531562E-2</v>
      </c>
      <c r="AE573" s="12">
        <f t="shared" si="911"/>
        <v>2.08664553503616E-2</v>
      </c>
      <c r="AF573" s="12">
        <f t="shared" si="912"/>
        <v>8.6727824528763462E-3</v>
      </c>
      <c r="AG573" s="12">
        <f t="shared" si="913"/>
        <v>0</v>
      </c>
      <c r="AH573" s="30">
        <f t="shared" si="914"/>
        <v>67.670623277086321</v>
      </c>
      <c r="AI573" s="30">
        <f t="shared" si="915"/>
        <v>56.732136135670132</v>
      </c>
      <c r="AJ573" s="30">
        <f t="shared" si="916"/>
        <v>23.579734388529268</v>
      </c>
      <c r="AK573" s="30">
        <f t="shared" si="917"/>
        <v>0</v>
      </c>
      <c r="AL573" s="136"/>
      <c r="AM573" s="30">
        <f t="shared" si="918"/>
        <v>147.98249380128573</v>
      </c>
      <c r="AN573" s="12">
        <f t="shared" si="919"/>
        <v>5.4428941158769506E-2</v>
      </c>
      <c r="AO573">
        <f t="shared" si="920"/>
        <v>135.4</v>
      </c>
      <c r="AP573" s="136"/>
      <c r="AX573" s="164" t="s">
        <v>633</v>
      </c>
      <c r="AY573" s="165">
        <v>135.4</v>
      </c>
    </row>
    <row r="574" spans="1:51" s="143" customFormat="1" x14ac:dyDescent="0.3">
      <c r="A574" s="133" t="s">
        <v>634</v>
      </c>
      <c r="B574" s="133" t="s">
        <v>1122</v>
      </c>
      <c r="C574" s="142"/>
      <c r="D574" s="142"/>
      <c r="E574" s="1">
        <f>VLOOKUP(B574,Площадь!A:B,2,0)</f>
        <v>3.1</v>
      </c>
      <c r="F574" s="143">
        <f t="shared" si="901"/>
        <v>120</v>
      </c>
      <c r="G574" s="135">
        <v>31</v>
      </c>
      <c r="H574" s="135">
        <v>28</v>
      </c>
      <c r="I574" s="135">
        <v>31</v>
      </c>
      <c r="J574" s="135">
        <v>30</v>
      </c>
      <c r="L574" s="144"/>
      <c r="N574" s="16">
        <f t="shared" si="902"/>
        <v>3.1</v>
      </c>
      <c r="O574" s="16">
        <f t="shared" si="903"/>
        <v>3.1</v>
      </c>
      <c r="P574" s="16">
        <f t="shared" si="904"/>
        <v>3.1</v>
      </c>
      <c r="Q574" s="16">
        <f t="shared" si="905"/>
        <v>3.1</v>
      </c>
      <c r="R574" s="147"/>
      <c r="S574" s="159" t="e">
        <f>VLOOKUP(B574,Объем!A:D,4,0)</f>
        <v>#N/A</v>
      </c>
      <c r="T574" s="159" t="e">
        <f>VLOOKUP(B574,Объем!A:E,5,0)</f>
        <v>#N/A</v>
      </c>
      <c r="U574" s="11" t="e">
        <f t="shared" si="906"/>
        <v>#N/A</v>
      </c>
      <c r="V574" s="146"/>
      <c r="W574" s="146"/>
      <c r="X574" s="146"/>
      <c r="Y574" s="146"/>
      <c r="Z574" s="139">
        <f t="shared" si="907"/>
        <v>2.2693553059455248E-2</v>
      </c>
      <c r="AA574" s="139">
        <f t="shared" si="908"/>
        <v>1.9025297525329696E-2</v>
      </c>
      <c r="AB574" s="139">
        <f t="shared" si="909"/>
        <v>7.9075369423284338E-3</v>
      </c>
      <c r="AC574" s="139"/>
      <c r="AD574" s="12">
        <f t="shared" si="910"/>
        <v>2.2693553059455248E-2</v>
      </c>
      <c r="AE574" s="12">
        <f t="shared" si="911"/>
        <v>1.9025297525329696E-2</v>
      </c>
      <c r="AF574" s="12">
        <f t="shared" si="912"/>
        <v>7.9075369423284338E-3</v>
      </c>
      <c r="AG574" s="12">
        <f t="shared" si="913"/>
        <v>0</v>
      </c>
      <c r="AH574" s="30">
        <f t="shared" si="914"/>
        <v>61.699685929108121</v>
      </c>
      <c r="AI574" s="30">
        <f t="shared" si="915"/>
        <v>51.726359417816887</v>
      </c>
      <c r="AJ574" s="30">
        <f t="shared" si="916"/>
        <v>21.499169589541392</v>
      </c>
      <c r="AK574" s="30">
        <f t="shared" si="917"/>
        <v>0</v>
      </c>
      <c r="AL574" s="136"/>
      <c r="AM574" s="30">
        <f t="shared" si="918"/>
        <v>134.9252149364664</v>
      </c>
      <c r="AN574" s="12">
        <f t="shared" si="919"/>
        <v>4.9626387527113375E-2</v>
      </c>
      <c r="AO574">
        <f t="shared" si="920"/>
        <v>123.42</v>
      </c>
      <c r="AP574" s="136"/>
      <c r="AX574" s="164" t="s">
        <v>634</v>
      </c>
      <c r="AY574" s="165">
        <v>123.42</v>
      </c>
    </row>
    <row r="575" spans="1:51" s="143" customFormat="1" x14ac:dyDescent="0.3">
      <c r="A575" s="133" t="s">
        <v>1189</v>
      </c>
      <c r="B575" s="133" t="s">
        <v>1123</v>
      </c>
      <c r="C575" s="142"/>
      <c r="D575" s="142"/>
      <c r="E575" s="1">
        <f>VLOOKUP(B575,Площадь!A:B,2,0)</f>
        <v>2.9</v>
      </c>
      <c r="F575" s="143">
        <f t="shared" si="901"/>
        <v>120</v>
      </c>
      <c r="G575" s="135">
        <v>31</v>
      </c>
      <c r="H575" s="135">
        <v>28</v>
      </c>
      <c r="I575" s="135">
        <v>31</v>
      </c>
      <c r="J575" s="135">
        <v>30</v>
      </c>
      <c r="L575" s="144"/>
      <c r="N575" s="16">
        <f t="shared" si="902"/>
        <v>2.9</v>
      </c>
      <c r="O575" s="16">
        <f t="shared" si="903"/>
        <v>2.9</v>
      </c>
      <c r="P575" s="16">
        <f t="shared" si="904"/>
        <v>2.9</v>
      </c>
      <c r="Q575" s="16">
        <f t="shared" si="905"/>
        <v>2.9</v>
      </c>
      <c r="R575" s="147"/>
      <c r="S575" s="159" t="e">
        <f>VLOOKUP(B575,Объем!A:D,4,0)</f>
        <v>#N/A</v>
      </c>
      <c r="T575" s="159" t="e">
        <f>VLOOKUP(B575,Объем!A:E,5,0)</f>
        <v>#N/A</v>
      </c>
      <c r="U575" s="11" t="e">
        <f t="shared" si="906"/>
        <v>#N/A</v>
      </c>
      <c r="V575" s="146"/>
      <c r="W575" s="146"/>
      <c r="X575" s="146"/>
      <c r="Y575" s="146"/>
      <c r="Z575" s="139">
        <f t="shared" si="907"/>
        <v>2.1229452862071035E-2</v>
      </c>
      <c r="AA575" s="139">
        <f t="shared" si="908"/>
        <v>1.7797858975308424E-2</v>
      </c>
      <c r="AB575" s="139">
        <f t="shared" si="909"/>
        <v>7.3973732686298255E-3</v>
      </c>
      <c r="AC575" s="139"/>
      <c r="AD575" s="12">
        <f t="shared" si="910"/>
        <v>2.1229452862071035E-2</v>
      </c>
      <c r="AE575" s="12">
        <f t="shared" si="911"/>
        <v>1.7797858975308424E-2</v>
      </c>
      <c r="AF575" s="12">
        <f t="shared" si="912"/>
        <v>7.3973732686298255E-3</v>
      </c>
      <c r="AG575" s="12">
        <f t="shared" si="913"/>
        <v>0</v>
      </c>
      <c r="AH575" s="30">
        <f t="shared" si="914"/>
        <v>57.719061030455975</v>
      </c>
      <c r="AI575" s="30">
        <f t="shared" si="915"/>
        <v>48.389174939248051</v>
      </c>
      <c r="AJ575" s="30">
        <f t="shared" si="916"/>
        <v>20.112126390216144</v>
      </c>
      <c r="AK575" s="30">
        <f t="shared" si="917"/>
        <v>0</v>
      </c>
      <c r="AL575" s="136"/>
      <c r="AM575" s="30">
        <f t="shared" si="918"/>
        <v>126.22036235992017</v>
      </c>
      <c r="AN575" s="12">
        <f t="shared" si="919"/>
        <v>4.6424685106009285E-2</v>
      </c>
      <c r="AO575">
        <f t="shared" si="920"/>
        <v>115.28</v>
      </c>
      <c r="AP575" s="136"/>
      <c r="AX575" s="164" t="s">
        <v>1189</v>
      </c>
      <c r="AY575" s="165">
        <v>115.28</v>
      </c>
    </row>
    <row r="576" spans="1:51" s="143" customFormat="1" x14ac:dyDescent="0.3">
      <c r="A576" s="133" t="s">
        <v>1301</v>
      </c>
      <c r="B576" s="133" t="s">
        <v>1124</v>
      </c>
      <c r="C576" s="142"/>
      <c r="D576" s="142"/>
      <c r="E576" s="1">
        <f>VLOOKUP(B576,Площадь!A:B,2,0)</f>
        <v>2.9</v>
      </c>
      <c r="F576" s="143">
        <f t="shared" si="901"/>
        <v>120</v>
      </c>
      <c r="G576" s="135">
        <v>31</v>
      </c>
      <c r="H576" s="135">
        <v>28</v>
      </c>
      <c r="I576" s="135">
        <v>31</v>
      </c>
      <c r="J576" s="135">
        <v>30</v>
      </c>
      <c r="L576" s="144"/>
      <c r="N576" s="16">
        <f t="shared" si="902"/>
        <v>2.9</v>
      </c>
      <c r="O576" s="16">
        <f t="shared" si="903"/>
        <v>2.9</v>
      </c>
      <c r="P576" s="16">
        <f t="shared" si="904"/>
        <v>2.9</v>
      </c>
      <c r="Q576" s="16">
        <f t="shared" si="905"/>
        <v>2.9</v>
      </c>
      <c r="R576" s="147"/>
      <c r="S576" s="159" t="e">
        <f>VLOOKUP(B576,Объем!A:D,4,0)</f>
        <v>#N/A</v>
      </c>
      <c r="T576" s="159" t="e">
        <f>VLOOKUP(B576,Объем!A:E,5,0)</f>
        <v>#N/A</v>
      </c>
      <c r="U576" s="11" t="e">
        <f t="shared" si="906"/>
        <v>#N/A</v>
      </c>
      <c r="V576" s="146"/>
      <c r="W576" s="146"/>
      <c r="X576" s="146"/>
      <c r="Y576" s="146"/>
      <c r="Z576" s="139">
        <f t="shared" si="907"/>
        <v>2.1229452862071035E-2</v>
      </c>
      <c r="AA576" s="139">
        <f t="shared" si="908"/>
        <v>1.7797858975308424E-2</v>
      </c>
      <c r="AB576" s="139">
        <f t="shared" si="909"/>
        <v>7.3973732686298255E-3</v>
      </c>
      <c r="AC576" s="139"/>
      <c r="AD576" s="12">
        <f t="shared" si="910"/>
        <v>2.1229452862071035E-2</v>
      </c>
      <c r="AE576" s="12">
        <f t="shared" si="911"/>
        <v>1.7797858975308424E-2</v>
      </c>
      <c r="AF576" s="12">
        <f t="shared" si="912"/>
        <v>7.3973732686298255E-3</v>
      </c>
      <c r="AG576" s="12">
        <f t="shared" si="913"/>
        <v>0</v>
      </c>
      <c r="AH576" s="30">
        <f t="shared" si="914"/>
        <v>57.719061030455975</v>
      </c>
      <c r="AI576" s="30">
        <f t="shared" si="915"/>
        <v>48.389174939248051</v>
      </c>
      <c r="AJ576" s="30">
        <f t="shared" si="916"/>
        <v>20.112126390216144</v>
      </c>
      <c r="AK576" s="30">
        <f t="shared" si="917"/>
        <v>0</v>
      </c>
      <c r="AL576" s="136"/>
      <c r="AM576" s="30">
        <f t="shared" si="918"/>
        <v>126.22036235992017</v>
      </c>
      <c r="AN576" s="12">
        <f t="shared" si="919"/>
        <v>4.6424685106009285E-2</v>
      </c>
      <c r="AO576">
        <f t="shared" si="920"/>
        <v>115.28</v>
      </c>
      <c r="AP576" s="136"/>
      <c r="AX576" s="164" t="s">
        <v>1301</v>
      </c>
      <c r="AY576" s="165">
        <v>115.28</v>
      </c>
    </row>
    <row r="577" spans="1:51" s="143" customFormat="1" x14ac:dyDescent="0.3">
      <c r="A577" s="133" t="s">
        <v>1247</v>
      </c>
      <c r="B577" s="133" t="s">
        <v>1125</v>
      </c>
      <c r="C577" s="142"/>
      <c r="D577" s="142"/>
      <c r="E577" s="1">
        <f>VLOOKUP(B577,Площадь!A:B,2,0)</f>
        <v>4.9000000000000004</v>
      </c>
      <c r="F577" s="143">
        <f t="shared" si="901"/>
        <v>120</v>
      </c>
      <c r="G577" s="135">
        <v>31</v>
      </c>
      <c r="H577" s="135">
        <v>28</v>
      </c>
      <c r="I577" s="135">
        <v>31</v>
      </c>
      <c r="J577" s="135">
        <v>30</v>
      </c>
      <c r="L577" s="144"/>
      <c r="N577" s="16">
        <f t="shared" si="902"/>
        <v>4.9000000000000004</v>
      </c>
      <c r="O577" s="16">
        <f t="shared" si="903"/>
        <v>4.9000000000000004</v>
      </c>
      <c r="P577" s="16">
        <f t="shared" si="904"/>
        <v>4.9000000000000004</v>
      </c>
      <c r="Q577" s="16">
        <f t="shared" si="905"/>
        <v>4.9000000000000004</v>
      </c>
      <c r="R577" s="147"/>
      <c r="S577" s="159" t="e">
        <f>VLOOKUP(B577,Объем!A:D,4,0)</f>
        <v>#N/A</v>
      </c>
      <c r="T577" s="159" t="e">
        <f>VLOOKUP(B577,Объем!A:E,5,0)</f>
        <v>#N/A</v>
      </c>
      <c r="U577" s="11" t="e">
        <f t="shared" si="906"/>
        <v>#N/A</v>
      </c>
      <c r="V577" s="146"/>
      <c r="W577" s="146"/>
      <c r="X577" s="146"/>
      <c r="Y577" s="146"/>
      <c r="Z577" s="139">
        <f t="shared" si="907"/>
        <v>3.5870454835913133E-2</v>
      </c>
      <c r="AA577" s="139">
        <f t="shared" si="908"/>
        <v>3.0072244475521134E-2</v>
      </c>
      <c r="AB577" s="139">
        <f t="shared" si="909"/>
        <v>1.2499010005615912E-2</v>
      </c>
      <c r="AC577" s="139"/>
      <c r="AD577" s="12">
        <f t="shared" si="910"/>
        <v>3.5870454835913133E-2</v>
      </c>
      <c r="AE577" s="12">
        <f t="shared" si="911"/>
        <v>3.0072244475521134E-2</v>
      </c>
      <c r="AF577" s="12">
        <f t="shared" si="912"/>
        <v>1.2499010005615912E-2</v>
      </c>
      <c r="AG577" s="12">
        <f t="shared" si="913"/>
        <v>0</v>
      </c>
      <c r="AH577" s="30">
        <f t="shared" si="914"/>
        <v>97.525310016977357</v>
      </c>
      <c r="AI577" s="30">
        <f t="shared" si="915"/>
        <v>81.761019724936375</v>
      </c>
      <c r="AJ577" s="30">
        <f t="shared" si="916"/>
        <v>33.982558383468657</v>
      </c>
      <c r="AK577" s="30">
        <f t="shared" si="917"/>
        <v>0</v>
      </c>
      <c r="AL577" s="136"/>
      <c r="AM577" s="30">
        <f t="shared" si="918"/>
        <v>213.26888812538238</v>
      </c>
      <c r="AN577" s="12">
        <f t="shared" si="919"/>
        <v>7.8441709317050176E-2</v>
      </c>
      <c r="AO577">
        <f t="shared" si="920"/>
        <v>194.68</v>
      </c>
      <c r="AP577" s="136"/>
      <c r="AX577" s="164" t="s">
        <v>1247</v>
      </c>
      <c r="AY577" s="165">
        <v>194.68</v>
      </c>
    </row>
    <row r="578" spans="1:51" s="143" customFormat="1" x14ac:dyDescent="0.3">
      <c r="A578" s="133" t="s">
        <v>635</v>
      </c>
      <c r="B578" s="133" t="s">
        <v>160</v>
      </c>
      <c r="C578" s="142"/>
      <c r="D578" s="142"/>
      <c r="E578" s="1">
        <f>VLOOKUP(B578,Площадь!A:B,2,0)</f>
        <v>4.3</v>
      </c>
      <c r="F578" s="143">
        <f t="shared" si="901"/>
        <v>120</v>
      </c>
      <c r="G578" s="135">
        <v>31</v>
      </c>
      <c r="H578" s="135">
        <v>28</v>
      </c>
      <c r="I578" s="135">
        <v>31</v>
      </c>
      <c r="J578" s="135">
        <v>30</v>
      </c>
      <c r="L578" s="144"/>
      <c r="N578" s="16">
        <f t="shared" si="902"/>
        <v>4.3</v>
      </c>
      <c r="O578" s="16">
        <f t="shared" si="903"/>
        <v>4.3</v>
      </c>
      <c r="P578" s="16">
        <f t="shared" si="904"/>
        <v>4.3</v>
      </c>
      <c r="Q578" s="16">
        <f t="shared" si="905"/>
        <v>4.3</v>
      </c>
      <c r="R578" s="147"/>
      <c r="S578" s="159" t="e">
        <f>VLOOKUP(B578,Объем!A:D,4,0)</f>
        <v>#N/A</v>
      </c>
      <c r="T578" s="159" t="e">
        <f>VLOOKUP(B578,Объем!A:E,5,0)</f>
        <v>#N/A</v>
      </c>
      <c r="U578" s="11" t="e">
        <f t="shared" si="906"/>
        <v>#N/A</v>
      </c>
      <c r="V578" s="146"/>
      <c r="W578" s="146"/>
      <c r="X578" s="146"/>
      <c r="Y578" s="146"/>
      <c r="Z578" s="139">
        <f t="shared" si="907"/>
        <v>3.1478154243760499E-2</v>
      </c>
      <c r="AA578" s="139">
        <f t="shared" si="908"/>
        <v>2.6389928825457317E-2</v>
      </c>
      <c r="AB578" s="139">
        <f t="shared" si="909"/>
        <v>1.0968518984520085E-2</v>
      </c>
      <c r="AC578" s="139"/>
      <c r="AD578" s="12">
        <f t="shared" si="910"/>
        <v>3.1478154243760499E-2</v>
      </c>
      <c r="AE578" s="12">
        <f t="shared" si="911"/>
        <v>2.6389928825457317E-2</v>
      </c>
      <c r="AF578" s="12">
        <f t="shared" si="912"/>
        <v>1.0968518984520085E-2</v>
      </c>
      <c r="AG578" s="12">
        <f t="shared" si="913"/>
        <v>0</v>
      </c>
      <c r="AH578" s="30">
        <f t="shared" si="914"/>
        <v>85.583435321020929</v>
      </c>
      <c r="AI578" s="30">
        <f t="shared" si="915"/>
        <v>71.749466289229872</v>
      </c>
      <c r="AJ578" s="30">
        <f t="shared" si="916"/>
        <v>29.821428785492898</v>
      </c>
      <c r="AK578" s="30">
        <f t="shared" si="917"/>
        <v>0</v>
      </c>
      <c r="AL578" s="136"/>
      <c r="AM578" s="30">
        <f t="shared" si="918"/>
        <v>187.15433039574373</v>
      </c>
      <c r="AN578" s="12">
        <f t="shared" si="919"/>
        <v>6.88366020537379E-2</v>
      </c>
      <c r="AO578">
        <f t="shared" si="920"/>
        <v>171.3</v>
      </c>
      <c r="AP578" s="136"/>
      <c r="AX578" s="164" t="s">
        <v>635</v>
      </c>
      <c r="AY578" s="165">
        <v>171.3</v>
      </c>
    </row>
    <row r="579" spans="1:51" s="143" customFormat="1" x14ac:dyDescent="0.3">
      <c r="A579" s="133" t="s">
        <v>636</v>
      </c>
      <c r="B579" s="133" t="s">
        <v>1126</v>
      </c>
      <c r="C579" s="142"/>
      <c r="D579" s="142"/>
      <c r="E579" s="1">
        <f>VLOOKUP(B579,Площадь!A:B,2,0)</f>
        <v>6.2</v>
      </c>
      <c r="F579" s="143">
        <f t="shared" ref="F579:F620" si="921">SUM(G579:J579)</f>
        <v>120</v>
      </c>
      <c r="G579" s="135">
        <v>31</v>
      </c>
      <c r="H579" s="135">
        <v>28</v>
      </c>
      <c r="I579" s="135">
        <v>31</v>
      </c>
      <c r="J579" s="135">
        <v>30</v>
      </c>
      <c r="L579" s="144"/>
      <c r="N579" s="16">
        <f t="shared" ref="N579:N620" si="922">ROUND($E579/G$37*G579,2)</f>
        <v>6.2</v>
      </c>
      <c r="O579" s="16">
        <f t="shared" ref="O579:O620" si="923">ROUND($E579/H$37*H579,2)</f>
        <v>6.2</v>
      </c>
      <c r="P579" s="16">
        <f t="shared" ref="P579:P620" si="924">ROUND($E579/I$37*I579,2)</f>
        <v>6.2</v>
      </c>
      <c r="Q579" s="16">
        <f t="shared" ref="Q579:Q620" si="925">ROUND($E579/J$37*J579,2)</f>
        <v>6.2</v>
      </c>
      <c r="R579" s="147"/>
      <c r="S579" s="159" t="e">
        <f>VLOOKUP(B579,Объем!A:D,4,0)</f>
        <v>#N/A</v>
      </c>
      <c r="T579" s="159" t="e">
        <f>VLOOKUP(B579,Объем!A:E,5,0)</f>
        <v>#N/A</v>
      </c>
      <c r="U579" s="11" t="e">
        <f t="shared" ref="U579:U620" si="926">T579-S579</f>
        <v>#N/A</v>
      </c>
      <c r="V579" s="146"/>
      <c r="W579" s="146"/>
      <c r="X579" s="146"/>
      <c r="Y579" s="146"/>
      <c r="Z579" s="139">
        <f t="shared" ref="Z579:Z620" si="927">Z$627/$N$627*N579</f>
        <v>4.5387106118910496E-2</v>
      </c>
      <c r="AA579" s="139">
        <f t="shared" ref="AA579:AA620" si="928">AA$627/$O$627*O579</f>
        <v>3.8050595050659393E-2</v>
      </c>
      <c r="AB579" s="139">
        <f t="shared" ref="AB579:AB620" si="929">AB$627/$P$627*P579</f>
        <v>1.5815073884656868E-2</v>
      </c>
      <c r="AC579" s="139"/>
      <c r="AD579" s="12">
        <f t="shared" si="910"/>
        <v>4.5387106118910496E-2</v>
      </c>
      <c r="AE579" s="12">
        <f t="shared" si="911"/>
        <v>3.8050595050659393E-2</v>
      </c>
      <c r="AF579" s="12">
        <f t="shared" si="912"/>
        <v>1.5815073884656868E-2</v>
      </c>
      <c r="AG579" s="12">
        <f t="shared" si="913"/>
        <v>0</v>
      </c>
      <c r="AH579" s="30">
        <f t="shared" si="914"/>
        <v>123.39937185821624</v>
      </c>
      <c r="AI579" s="30">
        <f t="shared" si="915"/>
        <v>103.45271883563377</v>
      </c>
      <c r="AJ579" s="30">
        <f t="shared" si="916"/>
        <v>42.998339179082784</v>
      </c>
      <c r="AK579" s="30">
        <f t="shared" si="917"/>
        <v>0</v>
      </c>
      <c r="AL579" s="136"/>
      <c r="AM579" s="30">
        <f t="shared" si="918"/>
        <v>269.85042987293281</v>
      </c>
      <c r="AN579" s="12">
        <f t="shared" si="919"/>
        <v>9.925277505422675E-2</v>
      </c>
      <c r="AO579">
        <f t="shared" si="920"/>
        <v>246.88</v>
      </c>
      <c r="AP579" s="136"/>
      <c r="AX579" s="164" t="s">
        <v>636</v>
      </c>
      <c r="AY579" s="165">
        <v>246.88</v>
      </c>
    </row>
    <row r="580" spans="1:51" s="143" customFormat="1" x14ac:dyDescent="0.3">
      <c r="A580" s="133" t="s">
        <v>1302</v>
      </c>
      <c r="B580" s="133" t="s">
        <v>1127</v>
      </c>
      <c r="C580" s="142"/>
      <c r="D580" s="142"/>
      <c r="E580" s="1">
        <f>VLOOKUP(B580,Площадь!A:B,2,0)</f>
        <v>3.6</v>
      </c>
      <c r="F580" s="143">
        <f t="shared" si="921"/>
        <v>120</v>
      </c>
      <c r="G580" s="135">
        <v>31</v>
      </c>
      <c r="H580" s="135">
        <v>28</v>
      </c>
      <c r="I580" s="135">
        <v>31</v>
      </c>
      <c r="J580" s="135">
        <v>30</v>
      </c>
      <c r="L580" s="144"/>
      <c r="N580" s="16">
        <f t="shared" si="922"/>
        <v>3.6</v>
      </c>
      <c r="O580" s="16">
        <f t="shared" si="923"/>
        <v>3.6</v>
      </c>
      <c r="P580" s="16">
        <f t="shared" si="924"/>
        <v>3.6</v>
      </c>
      <c r="Q580" s="16">
        <f t="shared" si="925"/>
        <v>3.6</v>
      </c>
      <c r="R580" s="147"/>
      <c r="S580" s="159" t="e">
        <f>VLOOKUP(B580,Объем!A:D,4,0)</f>
        <v>#N/A</v>
      </c>
      <c r="T580" s="159" t="e">
        <f>VLOOKUP(B580,Объем!A:E,5,0)</f>
        <v>#N/A</v>
      </c>
      <c r="U580" s="11" t="e">
        <f t="shared" si="926"/>
        <v>#N/A</v>
      </c>
      <c r="V580" s="146"/>
      <c r="W580" s="146"/>
      <c r="X580" s="146"/>
      <c r="Y580" s="146"/>
      <c r="Z580" s="139">
        <f t="shared" si="927"/>
        <v>2.6353803552915771E-2</v>
      </c>
      <c r="AA580" s="139">
        <f t="shared" si="928"/>
        <v>2.2093893900382872E-2</v>
      </c>
      <c r="AB580" s="139">
        <f t="shared" si="929"/>
        <v>9.1829461265749562E-3</v>
      </c>
      <c r="AC580" s="139"/>
      <c r="AD580" s="12">
        <f t="shared" ref="AD580:AD620" si="930">Z580+V580</f>
        <v>2.6353803552915771E-2</v>
      </c>
      <c r="AE580" s="12">
        <f t="shared" ref="AE580:AE620" si="931">AA580+W580</f>
        <v>2.2093893900382872E-2</v>
      </c>
      <c r="AF580" s="12">
        <f t="shared" ref="AF580:AF620" si="932">AB580+X580</f>
        <v>9.1829461265749562E-3</v>
      </c>
      <c r="AG580" s="12">
        <f t="shared" ref="AG580:AG620" si="933">AC580+Y580</f>
        <v>0</v>
      </c>
      <c r="AH580" s="30">
        <f t="shared" ref="AH580:AH620" si="934">AD580*$AJ$1</f>
        <v>71.651248175738459</v>
      </c>
      <c r="AI580" s="30">
        <f t="shared" ref="AI580:AI620" si="935">AE580*$AJ$1</f>
        <v>60.069320614238961</v>
      </c>
      <c r="AJ580" s="30">
        <f t="shared" ref="AJ580:AJ620" si="936">AF580*$AJ$1</f>
        <v>24.966777587854523</v>
      </c>
      <c r="AK580" s="30">
        <f t="shared" ref="AK580:AK620" si="937">AG580*$AJ$1</f>
        <v>0</v>
      </c>
      <c r="AL580" s="136"/>
      <c r="AM580" s="30">
        <f t="shared" ref="AM580:AM620" si="938">SUM(AH580:AK580)</f>
        <v>156.68734637783194</v>
      </c>
      <c r="AN580" s="12">
        <f t="shared" ref="AN580:AN620" si="939">Z580+AA580+AB580+AC580</f>
        <v>5.7630643579873603E-2</v>
      </c>
      <c r="AO580">
        <f t="shared" ref="AO580:AO620" si="940">VLOOKUP(A580,AX:AY,2,0)</f>
        <v>143.56</v>
      </c>
      <c r="AP580" s="136"/>
      <c r="AX580" s="164" t="s">
        <v>1302</v>
      </c>
      <c r="AY580" s="165">
        <v>143.56</v>
      </c>
    </row>
    <row r="581" spans="1:51" s="143" customFormat="1" x14ac:dyDescent="0.3">
      <c r="A581" s="133" t="s">
        <v>1303</v>
      </c>
      <c r="B581" s="133" t="s">
        <v>1128</v>
      </c>
      <c r="C581" s="142"/>
      <c r="D581" s="142"/>
      <c r="E581" s="1">
        <f>VLOOKUP(B581,Площадь!A:B,2,0)</f>
        <v>3.5</v>
      </c>
      <c r="F581" s="143">
        <f t="shared" si="921"/>
        <v>120</v>
      </c>
      <c r="G581" s="135">
        <v>31</v>
      </c>
      <c r="H581" s="135">
        <v>28</v>
      </c>
      <c r="I581" s="135">
        <v>31</v>
      </c>
      <c r="J581" s="135">
        <v>30</v>
      </c>
      <c r="L581" s="144"/>
      <c r="N581" s="16">
        <f t="shared" si="922"/>
        <v>3.5</v>
      </c>
      <c r="O581" s="16">
        <f t="shared" si="923"/>
        <v>3.5</v>
      </c>
      <c r="P581" s="16">
        <f t="shared" si="924"/>
        <v>3.5</v>
      </c>
      <c r="Q581" s="16">
        <f t="shared" si="925"/>
        <v>3.5</v>
      </c>
      <c r="R581" s="147"/>
      <c r="S581" s="159" t="e">
        <f>VLOOKUP(B581,Объем!A:D,4,0)</f>
        <v>#N/A</v>
      </c>
      <c r="T581" s="159" t="e">
        <f>VLOOKUP(B581,Объем!A:E,5,0)</f>
        <v>#N/A</v>
      </c>
      <c r="U581" s="11" t="e">
        <f t="shared" si="926"/>
        <v>#N/A</v>
      </c>
      <c r="V581" s="146"/>
      <c r="W581" s="146"/>
      <c r="X581" s="146"/>
      <c r="Y581" s="146"/>
      <c r="Z581" s="139">
        <f t="shared" si="927"/>
        <v>2.5621753454223666E-2</v>
      </c>
      <c r="AA581" s="139">
        <f t="shared" si="928"/>
        <v>2.1480174625372238E-2</v>
      </c>
      <c r="AB581" s="139">
        <f t="shared" si="929"/>
        <v>8.9278642897256504E-3</v>
      </c>
      <c r="AC581" s="139"/>
      <c r="AD581" s="12">
        <f t="shared" si="930"/>
        <v>2.5621753454223666E-2</v>
      </c>
      <c r="AE581" s="12">
        <f t="shared" si="931"/>
        <v>2.1480174625372238E-2</v>
      </c>
      <c r="AF581" s="12">
        <f t="shared" si="932"/>
        <v>8.9278642897256504E-3</v>
      </c>
      <c r="AG581" s="12">
        <f t="shared" si="933"/>
        <v>0</v>
      </c>
      <c r="AH581" s="30">
        <f t="shared" si="934"/>
        <v>69.66093572641239</v>
      </c>
      <c r="AI581" s="30">
        <f t="shared" si="935"/>
        <v>58.400728374954554</v>
      </c>
      <c r="AJ581" s="30">
        <f t="shared" si="936"/>
        <v>24.273255988191895</v>
      </c>
      <c r="AK581" s="30">
        <f t="shared" si="937"/>
        <v>0</v>
      </c>
      <c r="AL581" s="136"/>
      <c r="AM581" s="30">
        <f t="shared" si="938"/>
        <v>152.33492008955884</v>
      </c>
      <c r="AN581" s="12">
        <f t="shared" si="939"/>
        <v>5.6029792369321554E-2</v>
      </c>
      <c r="AO581">
        <f t="shared" si="940"/>
        <v>139.19999999999999</v>
      </c>
      <c r="AP581" s="136"/>
      <c r="AX581" s="164" t="s">
        <v>1303</v>
      </c>
      <c r="AY581" s="165">
        <v>139.19999999999999</v>
      </c>
    </row>
    <row r="582" spans="1:51" s="143" customFormat="1" x14ac:dyDescent="0.3">
      <c r="A582" s="133" t="s">
        <v>1268</v>
      </c>
      <c r="B582" s="133" t="s">
        <v>1129</v>
      </c>
      <c r="C582" s="142"/>
      <c r="D582" s="142"/>
      <c r="E582" s="1">
        <f>VLOOKUP(B582,Площадь!A:B,2,0)</f>
        <v>3.4</v>
      </c>
      <c r="F582" s="143">
        <f t="shared" si="921"/>
        <v>120</v>
      </c>
      <c r="G582" s="135">
        <v>31</v>
      </c>
      <c r="H582" s="135">
        <v>28</v>
      </c>
      <c r="I582" s="135">
        <v>31</v>
      </c>
      <c r="J582" s="135">
        <v>30</v>
      </c>
      <c r="L582" s="144"/>
      <c r="N582" s="16">
        <f t="shared" si="922"/>
        <v>3.4</v>
      </c>
      <c r="O582" s="16">
        <f t="shared" si="923"/>
        <v>3.4</v>
      </c>
      <c r="P582" s="16">
        <f t="shared" si="924"/>
        <v>3.4</v>
      </c>
      <c r="Q582" s="16">
        <f t="shared" si="925"/>
        <v>3.4</v>
      </c>
      <c r="R582" s="147"/>
      <c r="S582" s="159" t="e">
        <f>VLOOKUP(B582,Объем!A:D,4,0)</f>
        <v>#N/A</v>
      </c>
      <c r="T582" s="159" t="e">
        <f>VLOOKUP(B582,Объем!A:E,5,0)</f>
        <v>#N/A</v>
      </c>
      <c r="U582" s="11" t="e">
        <f t="shared" si="926"/>
        <v>#N/A</v>
      </c>
      <c r="V582" s="146"/>
      <c r="W582" s="146"/>
      <c r="X582" s="146"/>
      <c r="Y582" s="146"/>
      <c r="Z582" s="139">
        <f t="shared" si="927"/>
        <v>2.4889703355531562E-2</v>
      </c>
      <c r="AA582" s="139">
        <f t="shared" si="928"/>
        <v>2.08664553503616E-2</v>
      </c>
      <c r="AB582" s="139">
        <f t="shared" si="929"/>
        <v>8.6727824528763462E-3</v>
      </c>
      <c r="AC582" s="139"/>
      <c r="AD582" s="12">
        <f t="shared" si="930"/>
        <v>2.4889703355531562E-2</v>
      </c>
      <c r="AE582" s="12">
        <f t="shared" si="931"/>
        <v>2.08664553503616E-2</v>
      </c>
      <c r="AF582" s="12">
        <f t="shared" si="932"/>
        <v>8.6727824528763462E-3</v>
      </c>
      <c r="AG582" s="12">
        <f t="shared" si="933"/>
        <v>0</v>
      </c>
      <c r="AH582" s="30">
        <f t="shared" si="934"/>
        <v>67.670623277086321</v>
      </c>
      <c r="AI582" s="30">
        <f t="shared" si="935"/>
        <v>56.732136135670132</v>
      </c>
      <c r="AJ582" s="30">
        <f t="shared" si="936"/>
        <v>23.579734388529268</v>
      </c>
      <c r="AK582" s="30">
        <f t="shared" si="937"/>
        <v>0</v>
      </c>
      <c r="AL582" s="136"/>
      <c r="AM582" s="30">
        <f t="shared" si="938"/>
        <v>147.98249380128573</v>
      </c>
      <c r="AN582" s="12">
        <f t="shared" si="939"/>
        <v>5.4428941158769506E-2</v>
      </c>
      <c r="AO582">
        <f t="shared" si="940"/>
        <v>135.4</v>
      </c>
      <c r="AP582" s="136"/>
      <c r="AX582" s="164" t="s">
        <v>1268</v>
      </c>
      <c r="AY582" s="165">
        <v>135.4</v>
      </c>
    </row>
    <row r="583" spans="1:51" s="143" customFormat="1" x14ac:dyDescent="0.3">
      <c r="A583" s="133" t="s">
        <v>637</v>
      </c>
      <c r="B583" s="133" t="s">
        <v>1130</v>
      </c>
      <c r="C583" s="142"/>
      <c r="D583" s="142"/>
      <c r="E583" s="1">
        <f>VLOOKUP(B583,Площадь!A:B,2,0)</f>
        <v>3.5</v>
      </c>
      <c r="F583" s="143">
        <f t="shared" si="921"/>
        <v>120</v>
      </c>
      <c r="G583" s="135">
        <v>31</v>
      </c>
      <c r="H583" s="135">
        <v>28</v>
      </c>
      <c r="I583" s="135">
        <v>31</v>
      </c>
      <c r="J583" s="135">
        <v>30</v>
      </c>
      <c r="L583" s="144"/>
      <c r="N583" s="16">
        <f t="shared" si="922"/>
        <v>3.5</v>
      </c>
      <c r="O583" s="16">
        <f t="shared" si="923"/>
        <v>3.5</v>
      </c>
      <c r="P583" s="16">
        <f t="shared" si="924"/>
        <v>3.5</v>
      </c>
      <c r="Q583" s="16">
        <f t="shared" si="925"/>
        <v>3.5</v>
      </c>
      <c r="R583" s="147"/>
      <c r="S583" s="159" t="e">
        <f>VLOOKUP(B583,Объем!A:D,4,0)</f>
        <v>#N/A</v>
      </c>
      <c r="T583" s="159" t="e">
        <f>VLOOKUP(B583,Объем!A:E,5,0)</f>
        <v>#N/A</v>
      </c>
      <c r="U583" s="11" t="e">
        <f t="shared" si="926"/>
        <v>#N/A</v>
      </c>
      <c r="V583" s="146"/>
      <c r="W583" s="146"/>
      <c r="X583" s="146"/>
      <c r="Y583" s="146"/>
      <c r="Z583" s="139">
        <f t="shared" si="927"/>
        <v>2.5621753454223666E-2</v>
      </c>
      <c r="AA583" s="139">
        <f t="shared" si="928"/>
        <v>2.1480174625372238E-2</v>
      </c>
      <c r="AB583" s="139">
        <f t="shared" si="929"/>
        <v>8.9278642897256504E-3</v>
      </c>
      <c r="AC583" s="139"/>
      <c r="AD583" s="12">
        <f t="shared" si="930"/>
        <v>2.5621753454223666E-2</v>
      </c>
      <c r="AE583" s="12">
        <f t="shared" si="931"/>
        <v>2.1480174625372238E-2</v>
      </c>
      <c r="AF583" s="12">
        <f t="shared" si="932"/>
        <v>8.9278642897256504E-3</v>
      </c>
      <c r="AG583" s="12">
        <f t="shared" si="933"/>
        <v>0</v>
      </c>
      <c r="AH583" s="30">
        <f t="shared" si="934"/>
        <v>69.66093572641239</v>
      </c>
      <c r="AI583" s="30">
        <f t="shared" si="935"/>
        <v>58.400728374954554</v>
      </c>
      <c r="AJ583" s="30">
        <f t="shared" si="936"/>
        <v>24.273255988191895</v>
      </c>
      <c r="AK583" s="30">
        <f t="shared" si="937"/>
        <v>0</v>
      </c>
      <c r="AL583" s="136"/>
      <c r="AM583" s="30">
        <f t="shared" si="938"/>
        <v>152.33492008955884</v>
      </c>
      <c r="AN583" s="12">
        <f t="shared" si="939"/>
        <v>5.6029792369321554E-2</v>
      </c>
      <c r="AO583">
        <f t="shared" si="940"/>
        <v>139.19999999999999</v>
      </c>
      <c r="AP583" s="136"/>
      <c r="AX583" s="164" t="s">
        <v>637</v>
      </c>
      <c r="AY583" s="165">
        <v>139.19999999999999</v>
      </c>
    </row>
    <row r="584" spans="1:51" s="143" customFormat="1" x14ac:dyDescent="0.3">
      <c r="A584" s="133" t="s">
        <v>638</v>
      </c>
      <c r="B584" s="133" t="s">
        <v>1131</v>
      </c>
      <c r="C584" s="142"/>
      <c r="D584" s="142"/>
      <c r="E584" s="1">
        <f>VLOOKUP(B584,Площадь!A:B,2,0)</f>
        <v>3.3</v>
      </c>
      <c r="F584" s="143">
        <f t="shared" si="921"/>
        <v>120</v>
      </c>
      <c r="G584" s="135">
        <v>31</v>
      </c>
      <c r="H584" s="135">
        <v>28</v>
      </c>
      <c r="I584" s="135">
        <v>31</v>
      </c>
      <c r="J584" s="135">
        <v>30</v>
      </c>
      <c r="L584" s="144"/>
      <c r="N584" s="16">
        <f t="shared" si="922"/>
        <v>3.3</v>
      </c>
      <c r="O584" s="16">
        <f t="shared" si="923"/>
        <v>3.3</v>
      </c>
      <c r="P584" s="16">
        <f t="shared" si="924"/>
        <v>3.3</v>
      </c>
      <c r="Q584" s="16">
        <f t="shared" si="925"/>
        <v>3.3</v>
      </c>
      <c r="R584" s="147"/>
      <c r="S584" s="159" t="e">
        <f>VLOOKUP(B584,Объем!A:D,4,0)</f>
        <v>#N/A</v>
      </c>
      <c r="T584" s="159" t="e">
        <f>VLOOKUP(B584,Объем!A:E,5,0)</f>
        <v>#N/A</v>
      </c>
      <c r="U584" s="11" t="e">
        <f t="shared" si="926"/>
        <v>#N/A</v>
      </c>
      <c r="V584" s="146"/>
      <c r="W584" s="146"/>
      <c r="X584" s="146"/>
      <c r="Y584" s="146"/>
      <c r="Z584" s="139">
        <f t="shared" si="927"/>
        <v>2.4157653256839454E-2</v>
      </c>
      <c r="AA584" s="139">
        <f t="shared" si="928"/>
        <v>2.0252736075350965E-2</v>
      </c>
      <c r="AB584" s="139">
        <f t="shared" si="929"/>
        <v>8.4177006160270421E-3</v>
      </c>
      <c r="AC584" s="139"/>
      <c r="AD584" s="12">
        <f t="shared" si="930"/>
        <v>2.4157653256839454E-2</v>
      </c>
      <c r="AE584" s="12">
        <f t="shared" si="931"/>
        <v>2.0252736075350965E-2</v>
      </c>
      <c r="AF584" s="12">
        <f t="shared" si="932"/>
        <v>8.4177006160270421E-3</v>
      </c>
      <c r="AG584" s="12">
        <f t="shared" si="933"/>
        <v>0</v>
      </c>
      <c r="AH584" s="30">
        <f t="shared" si="934"/>
        <v>65.680310827760252</v>
      </c>
      <c r="AI584" s="30">
        <f t="shared" si="935"/>
        <v>55.063543896385717</v>
      </c>
      <c r="AJ584" s="30">
        <f t="shared" si="936"/>
        <v>22.886212788866644</v>
      </c>
      <c r="AK584" s="30">
        <f t="shared" si="937"/>
        <v>0</v>
      </c>
      <c r="AL584" s="136"/>
      <c r="AM584" s="30">
        <f t="shared" si="938"/>
        <v>143.63006751301259</v>
      </c>
      <c r="AN584" s="12">
        <f t="shared" si="939"/>
        <v>5.2828089948217465E-2</v>
      </c>
      <c r="AO584">
        <f t="shared" si="940"/>
        <v>131.6</v>
      </c>
      <c r="AP584" s="136"/>
      <c r="AX584" s="164" t="s">
        <v>638</v>
      </c>
      <c r="AY584" s="165">
        <v>131.6</v>
      </c>
    </row>
    <row r="585" spans="1:51" s="143" customFormat="1" x14ac:dyDescent="0.3">
      <c r="A585" s="133" t="s">
        <v>1190</v>
      </c>
      <c r="B585" s="133" t="s">
        <v>1132</v>
      </c>
      <c r="C585" s="142"/>
      <c r="D585" s="142"/>
      <c r="E585" s="1">
        <f>VLOOKUP(B585,Площадь!A:B,2,0)</f>
        <v>2.7</v>
      </c>
      <c r="F585" s="143">
        <f t="shared" si="921"/>
        <v>120</v>
      </c>
      <c r="G585" s="135">
        <v>31</v>
      </c>
      <c r="H585" s="135">
        <v>28</v>
      </c>
      <c r="I585" s="135">
        <v>31</v>
      </c>
      <c r="J585" s="135">
        <v>30</v>
      </c>
      <c r="L585" s="144"/>
      <c r="N585" s="16">
        <f t="shared" si="922"/>
        <v>2.7</v>
      </c>
      <c r="O585" s="16">
        <f t="shared" si="923"/>
        <v>2.7</v>
      </c>
      <c r="P585" s="16">
        <f t="shared" si="924"/>
        <v>2.7</v>
      </c>
      <c r="Q585" s="16">
        <f t="shared" si="925"/>
        <v>2.7</v>
      </c>
      <c r="R585" s="147"/>
      <c r="S585" s="159" t="e">
        <f>VLOOKUP(B585,Объем!A:D,4,0)</f>
        <v>#N/A</v>
      </c>
      <c r="T585" s="159" t="e">
        <f>VLOOKUP(B585,Объем!A:E,5,0)</f>
        <v>#N/A</v>
      </c>
      <c r="U585" s="11" t="e">
        <f t="shared" si="926"/>
        <v>#N/A</v>
      </c>
      <c r="V585" s="146"/>
      <c r="W585" s="146"/>
      <c r="X585" s="146"/>
      <c r="Y585" s="146"/>
      <c r="Z585" s="139">
        <f t="shared" si="927"/>
        <v>1.976535266468683E-2</v>
      </c>
      <c r="AA585" s="139">
        <f t="shared" si="928"/>
        <v>1.6570420425287155E-2</v>
      </c>
      <c r="AB585" s="139">
        <f t="shared" si="929"/>
        <v>6.8872095949312172E-3</v>
      </c>
      <c r="AC585" s="139"/>
      <c r="AD585" s="12">
        <f t="shared" si="930"/>
        <v>1.976535266468683E-2</v>
      </c>
      <c r="AE585" s="12">
        <f t="shared" si="931"/>
        <v>1.6570420425287155E-2</v>
      </c>
      <c r="AF585" s="12">
        <f t="shared" si="932"/>
        <v>6.8872095949312172E-3</v>
      </c>
      <c r="AG585" s="12">
        <f t="shared" si="933"/>
        <v>0</v>
      </c>
      <c r="AH585" s="30">
        <f t="shared" si="934"/>
        <v>53.738436131803851</v>
      </c>
      <c r="AI585" s="30">
        <f t="shared" si="935"/>
        <v>45.051990460679228</v>
      </c>
      <c r="AJ585" s="30">
        <f t="shared" si="936"/>
        <v>18.725083190890892</v>
      </c>
      <c r="AK585" s="30">
        <f t="shared" si="937"/>
        <v>0</v>
      </c>
      <c r="AL585" s="136"/>
      <c r="AM585" s="30">
        <f t="shared" si="938"/>
        <v>117.51550978337397</v>
      </c>
      <c r="AN585" s="12">
        <f t="shared" si="939"/>
        <v>4.3222982684905209E-2</v>
      </c>
      <c r="AO585">
        <f t="shared" si="940"/>
        <v>107.68</v>
      </c>
      <c r="AP585" s="136"/>
      <c r="AX585" s="164" t="s">
        <v>1190</v>
      </c>
      <c r="AY585" s="165">
        <v>107.68</v>
      </c>
    </row>
    <row r="586" spans="1:51" s="143" customFormat="1" x14ac:dyDescent="0.3">
      <c r="A586" s="133" t="s">
        <v>639</v>
      </c>
      <c r="B586" s="133" t="s">
        <v>1133</v>
      </c>
      <c r="C586" s="142"/>
      <c r="D586" s="142"/>
      <c r="E586" s="1">
        <f>VLOOKUP(B586,Площадь!A:B,2,0)</f>
        <v>3</v>
      </c>
      <c r="F586" s="143">
        <f t="shared" si="921"/>
        <v>120</v>
      </c>
      <c r="G586" s="135">
        <v>31</v>
      </c>
      <c r="H586" s="135">
        <v>28</v>
      </c>
      <c r="I586" s="135">
        <v>31</v>
      </c>
      <c r="J586" s="135">
        <v>30</v>
      </c>
      <c r="L586" s="144"/>
      <c r="N586" s="16">
        <f t="shared" si="922"/>
        <v>3</v>
      </c>
      <c r="O586" s="16">
        <f t="shared" si="923"/>
        <v>3</v>
      </c>
      <c r="P586" s="16">
        <f t="shared" si="924"/>
        <v>3</v>
      </c>
      <c r="Q586" s="16">
        <f t="shared" si="925"/>
        <v>3</v>
      </c>
      <c r="R586" s="147"/>
      <c r="S586" s="159" t="e">
        <f>VLOOKUP(B586,Объем!A:D,4,0)</f>
        <v>#N/A</v>
      </c>
      <c r="T586" s="159" t="e">
        <f>VLOOKUP(B586,Объем!A:E,5,0)</f>
        <v>#N/A</v>
      </c>
      <c r="U586" s="11" t="e">
        <f t="shared" si="926"/>
        <v>#N/A</v>
      </c>
      <c r="V586" s="146"/>
      <c r="W586" s="146"/>
      <c r="X586" s="146"/>
      <c r="Y586" s="146"/>
      <c r="Z586" s="139">
        <f t="shared" si="927"/>
        <v>2.1961502960763143E-2</v>
      </c>
      <c r="AA586" s="139">
        <f t="shared" si="928"/>
        <v>1.8411578250319062E-2</v>
      </c>
      <c r="AB586" s="139">
        <f t="shared" si="929"/>
        <v>7.6524551054791296E-3</v>
      </c>
      <c r="AC586" s="139"/>
      <c r="AD586" s="12">
        <f t="shared" si="930"/>
        <v>2.1961502960763143E-2</v>
      </c>
      <c r="AE586" s="12">
        <f t="shared" si="931"/>
        <v>1.8411578250319062E-2</v>
      </c>
      <c r="AF586" s="12">
        <f t="shared" si="932"/>
        <v>7.6524551054791296E-3</v>
      </c>
      <c r="AG586" s="12">
        <f t="shared" si="933"/>
        <v>0</v>
      </c>
      <c r="AH586" s="30">
        <f t="shared" si="934"/>
        <v>59.709373479782052</v>
      </c>
      <c r="AI586" s="30">
        <f t="shared" si="935"/>
        <v>50.057767178532472</v>
      </c>
      <c r="AJ586" s="30">
        <f t="shared" si="936"/>
        <v>20.805647989878768</v>
      </c>
      <c r="AK586" s="30">
        <f t="shared" si="937"/>
        <v>0</v>
      </c>
      <c r="AL586" s="136"/>
      <c r="AM586" s="30">
        <f t="shared" si="938"/>
        <v>130.5727886481933</v>
      </c>
      <c r="AN586" s="12">
        <f t="shared" si="939"/>
        <v>4.8025536316561333E-2</v>
      </c>
      <c r="AO586">
        <f t="shared" si="940"/>
        <v>119.64</v>
      </c>
      <c r="AP586" s="136"/>
      <c r="AX586" s="164" t="s">
        <v>639</v>
      </c>
      <c r="AY586" s="165">
        <v>119.64</v>
      </c>
    </row>
    <row r="587" spans="1:51" s="143" customFormat="1" x14ac:dyDescent="0.3">
      <c r="A587" s="133" t="s">
        <v>640</v>
      </c>
      <c r="B587" s="133" t="s">
        <v>1134</v>
      </c>
      <c r="C587" s="142"/>
      <c r="D587" s="142"/>
      <c r="E587" s="1">
        <f>VLOOKUP(B587,Площадь!A:B,2,0)</f>
        <v>2.6</v>
      </c>
      <c r="F587" s="143">
        <f t="shared" si="921"/>
        <v>120</v>
      </c>
      <c r="G587" s="135">
        <v>31</v>
      </c>
      <c r="H587" s="135">
        <v>28</v>
      </c>
      <c r="I587" s="135">
        <v>31</v>
      </c>
      <c r="J587" s="135">
        <v>30</v>
      </c>
      <c r="L587" s="144"/>
      <c r="N587" s="16">
        <f t="shared" si="922"/>
        <v>2.6</v>
      </c>
      <c r="O587" s="16">
        <f t="shared" si="923"/>
        <v>2.6</v>
      </c>
      <c r="P587" s="16">
        <f t="shared" si="924"/>
        <v>2.6</v>
      </c>
      <c r="Q587" s="16">
        <f t="shared" si="925"/>
        <v>2.6</v>
      </c>
      <c r="R587" s="147"/>
      <c r="S587" s="159" t="e">
        <f>VLOOKUP(B587,Объем!A:D,4,0)</f>
        <v>#N/A</v>
      </c>
      <c r="T587" s="159" t="e">
        <f>VLOOKUP(B587,Объем!A:E,5,0)</f>
        <v>#N/A</v>
      </c>
      <c r="U587" s="11" t="e">
        <f t="shared" si="926"/>
        <v>#N/A</v>
      </c>
      <c r="V587" s="146"/>
      <c r="W587" s="146"/>
      <c r="X587" s="146"/>
      <c r="Y587" s="146"/>
      <c r="Z587" s="139">
        <f t="shared" si="927"/>
        <v>1.9033302565994722E-2</v>
      </c>
      <c r="AA587" s="139">
        <f t="shared" si="928"/>
        <v>1.5956701150276521E-2</v>
      </c>
      <c r="AB587" s="139">
        <f t="shared" si="929"/>
        <v>6.6321277580819122E-3</v>
      </c>
      <c r="AC587" s="139"/>
      <c r="AD587" s="12">
        <f t="shared" si="930"/>
        <v>1.9033302565994722E-2</v>
      </c>
      <c r="AE587" s="12">
        <f t="shared" si="931"/>
        <v>1.5956701150276521E-2</v>
      </c>
      <c r="AF587" s="12">
        <f t="shared" si="932"/>
        <v>6.6321277580819122E-3</v>
      </c>
      <c r="AG587" s="12">
        <f t="shared" si="933"/>
        <v>0</v>
      </c>
      <c r="AH587" s="30">
        <f t="shared" si="934"/>
        <v>51.748123682477775</v>
      </c>
      <c r="AI587" s="30">
        <f t="shared" si="935"/>
        <v>43.383398221394813</v>
      </c>
      <c r="AJ587" s="30">
        <f t="shared" si="936"/>
        <v>18.031561591228265</v>
      </c>
      <c r="AK587" s="30">
        <f t="shared" si="937"/>
        <v>0</v>
      </c>
      <c r="AL587" s="136"/>
      <c r="AM587" s="30">
        <f t="shared" si="938"/>
        <v>113.16308349510086</v>
      </c>
      <c r="AN587" s="12">
        <f t="shared" si="939"/>
        <v>4.1622131474353154E-2</v>
      </c>
      <c r="AO587">
        <f t="shared" si="940"/>
        <v>103.32</v>
      </c>
      <c r="AP587" s="136"/>
      <c r="AX587" s="164" t="s">
        <v>640</v>
      </c>
      <c r="AY587" s="165">
        <v>103.32</v>
      </c>
    </row>
    <row r="588" spans="1:51" s="143" customFormat="1" x14ac:dyDescent="0.3">
      <c r="A588" s="133" t="s">
        <v>1191</v>
      </c>
      <c r="B588" s="133" t="s">
        <v>1135</v>
      </c>
      <c r="C588" s="142"/>
      <c r="D588" s="142"/>
      <c r="E588" s="1">
        <f>VLOOKUP(B588,Площадь!A:B,2,0)</f>
        <v>2.5</v>
      </c>
      <c r="F588" s="143">
        <f t="shared" si="921"/>
        <v>120</v>
      </c>
      <c r="G588" s="135">
        <v>31</v>
      </c>
      <c r="H588" s="135">
        <v>28</v>
      </c>
      <c r="I588" s="135">
        <v>31</v>
      </c>
      <c r="J588" s="135">
        <v>30</v>
      </c>
      <c r="L588" s="144"/>
      <c r="N588" s="16">
        <f t="shared" si="922"/>
        <v>2.5</v>
      </c>
      <c r="O588" s="16">
        <f t="shared" si="923"/>
        <v>2.5</v>
      </c>
      <c r="P588" s="16">
        <f t="shared" si="924"/>
        <v>2.5</v>
      </c>
      <c r="Q588" s="16">
        <f t="shared" si="925"/>
        <v>2.5</v>
      </c>
      <c r="R588" s="147"/>
      <c r="S588" s="159" t="e">
        <f>VLOOKUP(B588,Объем!A:D,4,0)</f>
        <v>#N/A</v>
      </c>
      <c r="T588" s="159" t="e">
        <f>VLOOKUP(B588,Объем!A:E,5,0)</f>
        <v>#N/A</v>
      </c>
      <c r="U588" s="11" t="e">
        <f t="shared" si="926"/>
        <v>#N/A</v>
      </c>
      <c r="V588" s="146"/>
      <c r="W588" s="146"/>
      <c r="X588" s="146"/>
      <c r="Y588" s="146"/>
      <c r="Z588" s="139">
        <f t="shared" si="927"/>
        <v>1.8301252467302617E-2</v>
      </c>
      <c r="AA588" s="139">
        <f t="shared" si="928"/>
        <v>1.5342981875265883E-2</v>
      </c>
      <c r="AB588" s="139">
        <f t="shared" si="929"/>
        <v>6.377045921232608E-3</v>
      </c>
      <c r="AC588" s="139"/>
      <c r="AD588" s="12">
        <f t="shared" si="930"/>
        <v>1.8301252467302617E-2</v>
      </c>
      <c r="AE588" s="12">
        <f t="shared" si="931"/>
        <v>1.5342981875265883E-2</v>
      </c>
      <c r="AF588" s="12">
        <f t="shared" si="932"/>
        <v>6.377045921232608E-3</v>
      </c>
      <c r="AG588" s="12">
        <f t="shared" si="933"/>
        <v>0</v>
      </c>
      <c r="AH588" s="30">
        <f t="shared" si="934"/>
        <v>49.757811233151706</v>
      </c>
      <c r="AI588" s="30">
        <f t="shared" si="935"/>
        <v>41.714805982110391</v>
      </c>
      <c r="AJ588" s="30">
        <f t="shared" si="936"/>
        <v>17.33803999156564</v>
      </c>
      <c r="AK588" s="30">
        <f t="shared" si="937"/>
        <v>0</v>
      </c>
      <c r="AL588" s="136"/>
      <c r="AM588" s="30">
        <f t="shared" si="938"/>
        <v>108.81065720682773</v>
      </c>
      <c r="AN588" s="12">
        <f t="shared" si="939"/>
        <v>4.0021280263801105E-2</v>
      </c>
      <c r="AO588">
        <f t="shared" si="940"/>
        <v>100.04</v>
      </c>
      <c r="AP588" s="136"/>
      <c r="AX588" s="164" t="s">
        <v>1191</v>
      </c>
      <c r="AY588" s="165">
        <v>100.04</v>
      </c>
    </row>
    <row r="589" spans="1:51" s="143" customFormat="1" x14ac:dyDescent="0.3">
      <c r="A589" s="133" t="s">
        <v>641</v>
      </c>
      <c r="B589" s="133" t="s">
        <v>161</v>
      </c>
      <c r="C589" s="142"/>
      <c r="D589" s="142"/>
      <c r="E589" s="1">
        <f>VLOOKUP(B589,Площадь!A:B,2,0)</f>
        <v>3.4</v>
      </c>
      <c r="F589" s="143">
        <f t="shared" si="921"/>
        <v>120</v>
      </c>
      <c r="G589" s="135">
        <v>31</v>
      </c>
      <c r="H589" s="135">
        <v>28</v>
      </c>
      <c r="I589" s="135">
        <v>31</v>
      </c>
      <c r="J589" s="135">
        <v>30</v>
      </c>
      <c r="L589" s="144"/>
      <c r="N589" s="16">
        <f t="shared" si="922"/>
        <v>3.4</v>
      </c>
      <c r="O589" s="16">
        <f t="shared" si="923"/>
        <v>3.4</v>
      </c>
      <c r="P589" s="16">
        <f t="shared" si="924"/>
        <v>3.4</v>
      </c>
      <c r="Q589" s="16">
        <f t="shared" si="925"/>
        <v>3.4</v>
      </c>
      <c r="R589" s="147"/>
      <c r="S589" s="159" t="e">
        <f>VLOOKUP(B589,Объем!A:D,4,0)</f>
        <v>#N/A</v>
      </c>
      <c r="T589" s="159" t="e">
        <f>VLOOKUP(B589,Объем!A:E,5,0)</f>
        <v>#N/A</v>
      </c>
      <c r="U589" s="11" t="e">
        <f t="shared" si="926"/>
        <v>#N/A</v>
      </c>
      <c r="V589" s="146"/>
      <c r="W589" s="146"/>
      <c r="X589" s="146"/>
      <c r="Y589" s="146"/>
      <c r="Z589" s="139">
        <f t="shared" si="927"/>
        <v>2.4889703355531562E-2</v>
      </c>
      <c r="AA589" s="139">
        <f t="shared" si="928"/>
        <v>2.08664553503616E-2</v>
      </c>
      <c r="AB589" s="139">
        <f t="shared" si="929"/>
        <v>8.6727824528763462E-3</v>
      </c>
      <c r="AC589" s="139"/>
      <c r="AD589" s="12">
        <f t="shared" si="930"/>
        <v>2.4889703355531562E-2</v>
      </c>
      <c r="AE589" s="12">
        <f t="shared" si="931"/>
        <v>2.08664553503616E-2</v>
      </c>
      <c r="AF589" s="12">
        <f t="shared" si="932"/>
        <v>8.6727824528763462E-3</v>
      </c>
      <c r="AG589" s="12">
        <f t="shared" si="933"/>
        <v>0</v>
      </c>
      <c r="AH589" s="30">
        <f t="shared" si="934"/>
        <v>67.670623277086321</v>
      </c>
      <c r="AI589" s="30">
        <f t="shared" si="935"/>
        <v>56.732136135670132</v>
      </c>
      <c r="AJ589" s="30">
        <f t="shared" si="936"/>
        <v>23.579734388529268</v>
      </c>
      <c r="AK589" s="30">
        <f t="shared" si="937"/>
        <v>0</v>
      </c>
      <c r="AL589" s="136"/>
      <c r="AM589" s="30">
        <f t="shared" si="938"/>
        <v>147.98249380128573</v>
      </c>
      <c r="AN589" s="12">
        <f t="shared" si="939"/>
        <v>5.4428941158769506E-2</v>
      </c>
      <c r="AO589">
        <f t="shared" si="940"/>
        <v>135.4</v>
      </c>
      <c r="AP589" s="136"/>
      <c r="AX589" s="164" t="s">
        <v>641</v>
      </c>
      <c r="AY589" s="165">
        <v>135.4</v>
      </c>
    </row>
    <row r="590" spans="1:51" s="143" customFormat="1" x14ac:dyDescent="0.3">
      <c r="A590" s="133" t="s">
        <v>642</v>
      </c>
      <c r="B590" s="133" t="s">
        <v>1136</v>
      </c>
      <c r="C590" s="142"/>
      <c r="D590" s="142"/>
      <c r="E590" s="1">
        <f>VLOOKUP(B590,Площадь!A:B,2,0)</f>
        <v>4.7</v>
      </c>
      <c r="F590" s="143">
        <f t="shared" si="921"/>
        <v>120</v>
      </c>
      <c r="G590" s="135">
        <v>31</v>
      </c>
      <c r="H590" s="135">
        <v>28</v>
      </c>
      <c r="I590" s="135">
        <v>31</v>
      </c>
      <c r="J590" s="135">
        <v>30</v>
      </c>
      <c r="L590" s="144"/>
      <c r="N590" s="16">
        <f t="shared" si="922"/>
        <v>4.7</v>
      </c>
      <c r="O590" s="16">
        <f t="shared" si="923"/>
        <v>4.7</v>
      </c>
      <c r="P590" s="16">
        <f t="shared" si="924"/>
        <v>4.7</v>
      </c>
      <c r="Q590" s="16">
        <f t="shared" si="925"/>
        <v>4.7</v>
      </c>
      <c r="R590" s="147"/>
      <c r="S590" s="159" t="e">
        <f>VLOOKUP(B590,Объем!A:D,4,0)</f>
        <v>#N/A</v>
      </c>
      <c r="T590" s="159" t="e">
        <f>VLOOKUP(B590,Объем!A:E,5,0)</f>
        <v>#N/A</v>
      </c>
      <c r="U590" s="11" t="e">
        <f t="shared" si="926"/>
        <v>#N/A</v>
      </c>
      <c r="V590" s="146"/>
      <c r="W590" s="146"/>
      <c r="X590" s="146"/>
      <c r="Y590" s="146"/>
      <c r="Z590" s="139">
        <f t="shared" si="927"/>
        <v>3.4406354638528924E-2</v>
      </c>
      <c r="AA590" s="139">
        <f t="shared" si="928"/>
        <v>2.8844805925499862E-2</v>
      </c>
      <c r="AB590" s="139">
        <f t="shared" si="929"/>
        <v>1.1988846331917304E-2</v>
      </c>
      <c r="AC590" s="139"/>
      <c r="AD590" s="12">
        <f t="shared" si="930"/>
        <v>3.4406354638528924E-2</v>
      </c>
      <c r="AE590" s="12">
        <f t="shared" si="931"/>
        <v>2.8844805925499862E-2</v>
      </c>
      <c r="AF590" s="12">
        <f t="shared" si="932"/>
        <v>1.1988846331917304E-2</v>
      </c>
      <c r="AG590" s="12">
        <f t="shared" si="933"/>
        <v>0</v>
      </c>
      <c r="AH590" s="30">
        <f t="shared" si="934"/>
        <v>93.544685118325219</v>
      </c>
      <c r="AI590" s="30">
        <f t="shared" si="935"/>
        <v>78.423835246367545</v>
      </c>
      <c r="AJ590" s="30">
        <f t="shared" si="936"/>
        <v>32.595515184143409</v>
      </c>
      <c r="AK590" s="30">
        <f t="shared" si="937"/>
        <v>0</v>
      </c>
      <c r="AL590" s="136"/>
      <c r="AM590" s="30">
        <f t="shared" si="938"/>
        <v>204.56403554883619</v>
      </c>
      <c r="AN590" s="12">
        <f t="shared" si="939"/>
        <v>7.5240006895946093E-2</v>
      </c>
      <c r="AO590">
        <f t="shared" si="940"/>
        <v>187.04</v>
      </c>
      <c r="AP590" s="136"/>
      <c r="AX590" s="164" t="s">
        <v>642</v>
      </c>
      <c r="AY590" s="165">
        <v>187.04</v>
      </c>
    </row>
    <row r="591" spans="1:51" s="143" customFormat="1" x14ac:dyDescent="0.3">
      <c r="A591" s="133" t="s">
        <v>1304</v>
      </c>
      <c r="B591" s="133" t="s">
        <v>1137</v>
      </c>
      <c r="C591" s="142"/>
      <c r="D591" s="142"/>
      <c r="E591" s="1">
        <f>VLOOKUP(B591,Площадь!A:B,2,0)</f>
        <v>3.6</v>
      </c>
      <c r="F591" s="143">
        <f t="shared" si="921"/>
        <v>120</v>
      </c>
      <c r="G591" s="135">
        <v>31</v>
      </c>
      <c r="H591" s="135">
        <v>28</v>
      </c>
      <c r="I591" s="135">
        <v>31</v>
      </c>
      <c r="J591" s="135">
        <v>30</v>
      </c>
      <c r="L591" s="144"/>
      <c r="N591" s="16">
        <f t="shared" si="922"/>
        <v>3.6</v>
      </c>
      <c r="O591" s="16">
        <f t="shared" si="923"/>
        <v>3.6</v>
      </c>
      <c r="P591" s="16">
        <f t="shared" si="924"/>
        <v>3.6</v>
      </c>
      <c r="Q591" s="16">
        <f t="shared" si="925"/>
        <v>3.6</v>
      </c>
      <c r="R591" s="147"/>
      <c r="S591" s="159" t="e">
        <f>VLOOKUP(B591,Объем!A:D,4,0)</f>
        <v>#N/A</v>
      </c>
      <c r="T591" s="159" t="e">
        <f>VLOOKUP(B591,Объем!A:E,5,0)</f>
        <v>#N/A</v>
      </c>
      <c r="U591" s="11" t="e">
        <f t="shared" si="926"/>
        <v>#N/A</v>
      </c>
      <c r="V591" s="146"/>
      <c r="W591" s="146"/>
      <c r="X591" s="146"/>
      <c r="Y591" s="146"/>
      <c r="Z591" s="139">
        <f t="shared" si="927"/>
        <v>2.6353803552915771E-2</v>
      </c>
      <c r="AA591" s="139">
        <f t="shared" si="928"/>
        <v>2.2093893900382872E-2</v>
      </c>
      <c r="AB591" s="139">
        <f t="shared" si="929"/>
        <v>9.1829461265749562E-3</v>
      </c>
      <c r="AC591" s="139"/>
      <c r="AD591" s="12">
        <f t="shared" si="930"/>
        <v>2.6353803552915771E-2</v>
      </c>
      <c r="AE591" s="12">
        <f t="shared" si="931"/>
        <v>2.2093893900382872E-2</v>
      </c>
      <c r="AF591" s="12">
        <f t="shared" si="932"/>
        <v>9.1829461265749562E-3</v>
      </c>
      <c r="AG591" s="12">
        <f t="shared" si="933"/>
        <v>0</v>
      </c>
      <c r="AH591" s="30">
        <f t="shared" si="934"/>
        <v>71.651248175738459</v>
      </c>
      <c r="AI591" s="30">
        <f t="shared" si="935"/>
        <v>60.069320614238961</v>
      </c>
      <c r="AJ591" s="30">
        <f t="shared" si="936"/>
        <v>24.966777587854523</v>
      </c>
      <c r="AK591" s="30">
        <f t="shared" si="937"/>
        <v>0</v>
      </c>
      <c r="AL591" s="136"/>
      <c r="AM591" s="30">
        <f t="shared" si="938"/>
        <v>156.68734637783194</v>
      </c>
      <c r="AN591" s="12">
        <f t="shared" si="939"/>
        <v>5.7630643579873603E-2</v>
      </c>
      <c r="AO591">
        <f t="shared" si="940"/>
        <v>143.56</v>
      </c>
      <c r="AP591" s="136"/>
      <c r="AX591" s="164" t="s">
        <v>1304</v>
      </c>
      <c r="AY591" s="165">
        <v>143.56</v>
      </c>
    </row>
    <row r="592" spans="1:51" s="143" customFormat="1" x14ac:dyDescent="0.3">
      <c r="A592" s="133" t="s">
        <v>643</v>
      </c>
      <c r="B592" s="133" t="s">
        <v>1138</v>
      </c>
      <c r="C592" s="142"/>
      <c r="D592" s="142"/>
      <c r="E592" s="1">
        <f>VLOOKUP(B592,Площадь!A:B,2,0)</f>
        <v>2.9</v>
      </c>
      <c r="F592" s="143">
        <f t="shared" si="921"/>
        <v>120</v>
      </c>
      <c r="G592" s="135">
        <v>31</v>
      </c>
      <c r="H592" s="135">
        <v>28</v>
      </c>
      <c r="I592" s="135">
        <v>31</v>
      </c>
      <c r="J592" s="135">
        <v>30</v>
      </c>
      <c r="L592" s="144"/>
      <c r="N592" s="16">
        <f t="shared" si="922"/>
        <v>2.9</v>
      </c>
      <c r="O592" s="16">
        <f t="shared" si="923"/>
        <v>2.9</v>
      </c>
      <c r="P592" s="16">
        <f t="shared" si="924"/>
        <v>2.9</v>
      </c>
      <c r="Q592" s="16">
        <f t="shared" si="925"/>
        <v>2.9</v>
      </c>
      <c r="R592" s="147"/>
      <c r="S592" s="159" t="e">
        <f>VLOOKUP(B592,Объем!A:D,4,0)</f>
        <v>#N/A</v>
      </c>
      <c r="T592" s="159" t="e">
        <f>VLOOKUP(B592,Объем!A:E,5,0)</f>
        <v>#N/A</v>
      </c>
      <c r="U592" s="11" t="e">
        <f t="shared" si="926"/>
        <v>#N/A</v>
      </c>
      <c r="V592" s="146"/>
      <c r="W592" s="146"/>
      <c r="X592" s="146"/>
      <c r="Y592" s="146"/>
      <c r="Z592" s="139">
        <f t="shared" si="927"/>
        <v>2.1229452862071035E-2</v>
      </c>
      <c r="AA592" s="139">
        <f t="shared" si="928"/>
        <v>1.7797858975308424E-2</v>
      </c>
      <c r="AB592" s="139">
        <f t="shared" si="929"/>
        <v>7.3973732686298255E-3</v>
      </c>
      <c r="AC592" s="139"/>
      <c r="AD592" s="12">
        <f t="shared" si="930"/>
        <v>2.1229452862071035E-2</v>
      </c>
      <c r="AE592" s="12">
        <f t="shared" si="931"/>
        <v>1.7797858975308424E-2</v>
      </c>
      <c r="AF592" s="12">
        <f t="shared" si="932"/>
        <v>7.3973732686298255E-3</v>
      </c>
      <c r="AG592" s="12">
        <f t="shared" si="933"/>
        <v>0</v>
      </c>
      <c r="AH592" s="30">
        <f t="shared" si="934"/>
        <v>57.719061030455975</v>
      </c>
      <c r="AI592" s="30">
        <f t="shared" si="935"/>
        <v>48.389174939248051</v>
      </c>
      <c r="AJ592" s="30">
        <f t="shared" si="936"/>
        <v>20.112126390216144</v>
      </c>
      <c r="AK592" s="30">
        <f t="shared" si="937"/>
        <v>0</v>
      </c>
      <c r="AL592" s="136"/>
      <c r="AM592" s="30">
        <f t="shared" si="938"/>
        <v>126.22036235992017</v>
      </c>
      <c r="AN592" s="12">
        <f t="shared" si="939"/>
        <v>4.6424685106009285E-2</v>
      </c>
      <c r="AO592">
        <f t="shared" si="940"/>
        <v>115.28</v>
      </c>
      <c r="AP592" s="136"/>
      <c r="AX592" s="164" t="s">
        <v>643</v>
      </c>
      <c r="AY592" s="165">
        <v>115.28</v>
      </c>
    </row>
    <row r="593" spans="1:51" s="143" customFormat="1" x14ac:dyDescent="0.3">
      <c r="A593" s="133" t="s">
        <v>644</v>
      </c>
      <c r="B593" s="133" t="s">
        <v>1139</v>
      </c>
      <c r="C593" s="142"/>
      <c r="D593" s="142"/>
      <c r="E593" s="1">
        <f>VLOOKUP(B593,Площадь!A:B,2,0)</f>
        <v>2.6</v>
      </c>
      <c r="F593" s="143">
        <f t="shared" si="921"/>
        <v>120</v>
      </c>
      <c r="G593" s="135">
        <v>31</v>
      </c>
      <c r="H593" s="135">
        <v>28</v>
      </c>
      <c r="I593" s="135">
        <v>31</v>
      </c>
      <c r="J593" s="135">
        <v>30</v>
      </c>
      <c r="L593" s="144"/>
      <c r="N593" s="16">
        <f t="shared" si="922"/>
        <v>2.6</v>
      </c>
      <c r="O593" s="16">
        <f t="shared" si="923"/>
        <v>2.6</v>
      </c>
      <c r="P593" s="16">
        <f t="shared" si="924"/>
        <v>2.6</v>
      </c>
      <c r="Q593" s="16">
        <f t="shared" si="925"/>
        <v>2.6</v>
      </c>
      <c r="R593" s="147"/>
      <c r="S593" s="159" t="e">
        <f>VLOOKUP(B593,Объем!A:D,4,0)</f>
        <v>#N/A</v>
      </c>
      <c r="T593" s="159" t="e">
        <f>VLOOKUP(B593,Объем!A:E,5,0)</f>
        <v>#N/A</v>
      </c>
      <c r="U593" s="11" t="e">
        <f t="shared" si="926"/>
        <v>#N/A</v>
      </c>
      <c r="V593" s="146"/>
      <c r="W593" s="146"/>
      <c r="X593" s="146"/>
      <c r="Y593" s="146"/>
      <c r="Z593" s="139">
        <f t="shared" si="927"/>
        <v>1.9033302565994722E-2</v>
      </c>
      <c r="AA593" s="139">
        <f t="shared" si="928"/>
        <v>1.5956701150276521E-2</v>
      </c>
      <c r="AB593" s="139">
        <f t="shared" si="929"/>
        <v>6.6321277580819122E-3</v>
      </c>
      <c r="AC593" s="139"/>
      <c r="AD593" s="12">
        <f t="shared" si="930"/>
        <v>1.9033302565994722E-2</v>
      </c>
      <c r="AE593" s="12">
        <f t="shared" si="931"/>
        <v>1.5956701150276521E-2</v>
      </c>
      <c r="AF593" s="12">
        <f t="shared" si="932"/>
        <v>6.6321277580819122E-3</v>
      </c>
      <c r="AG593" s="12">
        <f t="shared" si="933"/>
        <v>0</v>
      </c>
      <c r="AH593" s="30">
        <f t="shared" si="934"/>
        <v>51.748123682477775</v>
      </c>
      <c r="AI593" s="30">
        <f t="shared" si="935"/>
        <v>43.383398221394813</v>
      </c>
      <c r="AJ593" s="30">
        <f t="shared" si="936"/>
        <v>18.031561591228265</v>
      </c>
      <c r="AK593" s="30">
        <f t="shared" si="937"/>
        <v>0</v>
      </c>
      <c r="AL593" s="136"/>
      <c r="AM593" s="30">
        <f t="shared" si="938"/>
        <v>113.16308349510086</v>
      </c>
      <c r="AN593" s="12">
        <f t="shared" si="939"/>
        <v>4.1622131474353154E-2</v>
      </c>
      <c r="AO593">
        <f t="shared" si="940"/>
        <v>103.32</v>
      </c>
      <c r="AP593" s="136"/>
      <c r="AX593" s="164" t="s">
        <v>644</v>
      </c>
      <c r="AY593" s="165">
        <v>103.32</v>
      </c>
    </row>
    <row r="594" spans="1:51" s="143" customFormat="1" x14ac:dyDescent="0.3">
      <c r="A594" s="133" t="s">
        <v>645</v>
      </c>
      <c r="B594" s="133" t="s">
        <v>1140</v>
      </c>
      <c r="C594" s="142"/>
      <c r="D594" s="142"/>
      <c r="E594" s="1">
        <f>VLOOKUP(B594,Площадь!A:B,2,0)</f>
        <v>4.5</v>
      </c>
      <c r="F594" s="143">
        <f t="shared" si="921"/>
        <v>120</v>
      </c>
      <c r="G594" s="135">
        <v>31</v>
      </c>
      <c r="H594" s="135">
        <v>28</v>
      </c>
      <c r="I594" s="135">
        <v>31</v>
      </c>
      <c r="J594" s="135">
        <v>30</v>
      </c>
      <c r="L594" s="144"/>
      <c r="N594" s="16">
        <f t="shared" si="922"/>
        <v>4.5</v>
      </c>
      <c r="O594" s="16">
        <f t="shared" si="923"/>
        <v>4.5</v>
      </c>
      <c r="P594" s="16">
        <f t="shared" si="924"/>
        <v>4.5</v>
      </c>
      <c r="Q594" s="16">
        <f t="shared" si="925"/>
        <v>4.5</v>
      </c>
      <c r="R594" s="147"/>
      <c r="S594" s="159" t="e">
        <f>VLOOKUP(B594,Объем!A:D,4,0)</f>
        <v>#N/A</v>
      </c>
      <c r="T594" s="159" t="e">
        <f>VLOOKUP(B594,Объем!A:E,5,0)</f>
        <v>#N/A</v>
      </c>
      <c r="U594" s="11" t="e">
        <f t="shared" si="926"/>
        <v>#N/A</v>
      </c>
      <c r="V594" s="146"/>
      <c r="W594" s="146"/>
      <c r="X594" s="146"/>
      <c r="Y594" s="146"/>
      <c r="Z594" s="139">
        <f t="shared" si="927"/>
        <v>3.2942254441144715E-2</v>
      </c>
      <c r="AA594" s="139">
        <f t="shared" si="928"/>
        <v>2.7617367375478589E-2</v>
      </c>
      <c r="AB594" s="139">
        <f t="shared" si="929"/>
        <v>1.1478682658218695E-2</v>
      </c>
      <c r="AC594" s="139"/>
      <c r="AD594" s="12">
        <f t="shared" si="930"/>
        <v>3.2942254441144715E-2</v>
      </c>
      <c r="AE594" s="12">
        <f t="shared" si="931"/>
        <v>2.7617367375478589E-2</v>
      </c>
      <c r="AF594" s="12">
        <f t="shared" si="932"/>
        <v>1.1478682658218695E-2</v>
      </c>
      <c r="AG594" s="12">
        <f t="shared" si="933"/>
        <v>0</v>
      </c>
      <c r="AH594" s="30">
        <f t="shared" si="934"/>
        <v>89.564060219673081</v>
      </c>
      <c r="AI594" s="30">
        <f t="shared" si="935"/>
        <v>75.086650767798702</v>
      </c>
      <c r="AJ594" s="30">
        <f t="shared" si="936"/>
        <v>31.208471984818154</v>
      </c>
      <c r="AK594" s="30">
        <f t="shared" si="937"/>
        <v>0</v>
      </c>
      <c r="AL594" s="136"/>
      <c r="AM594" s="30">
        <f t="shared" si="938"/>
        <v>195.85918297228991</v>
      </c>
      <c r="AN594" s="12">
        <f t="shared" si="939"/>
        <v>7.2038304474841997E-2</v>
      </c>
      <c r="AO594">
        <f t="shared" si="940"/>
        <v>179.44</v>
      </c>
      <c r="AP594" s="136"/>
      <c r="AX594" s="164" t="s">
        <v>645</v>
      </c>
      <c r="AY594" s="165">
        <v>179.44</v>
      </c>
    </row>
    <row r="595" spans="1:51" s="143" customFormat="1" x14ac:dyDescent="0.3">
      <c r="A595" s="133" t="s">
        <v>646</v>
      </c>
      <c r="B595" s="133" t="s">
        <v>1141</v>
      </c>
      <c r="C595" s="142"/>
      <c r="D595" s="142"/>
      <c r="E595" s="1">
        <f>VLOOKUP(B595,Площадь!A:B,2,0)</f>
        <v>3</v>
      </c>
      <c r="F595" s="143">
        <f t="shared" si="921"/>
        <v>120</v>
      </c>
      <c r="G595" s="135">
        <v>31</v>
      </c>
      <c r="H595" s="135">
        <v>28</v>
      </c>
      <c r="I595" s="135">
        <v>31</v>
      </c>
      <c r="J595" s="135">
        <v>30</v>
      </c>
      <c r="L595" s="144"/>
      <c r="N595" s="16">
        <f t="shared" si="922"/>
        <v>3</v>
      </c>
      <c r="O595" s="16">
        <f t="shared" si="923"/>
        <v>3</v>
      </c>
      <c r="P595" s="16">
        <f t="shared" si="924"/>
        <v>3</v>
      </c>
      <c r="Q595" s="16">
        <f t="shared" si="925"/>
        <v>3</v>
      </c>
      <c r="R595" s="147"/>
      <c r="S595" s="159" t="e">
        <f>VLOOKUP(B595,Объем!A:D,4,0)</f>
        <v>#N/A</v>
      </c>
      <c r="T595" s="159" t="e">
        <f>VLOOKUP(B595,Объем!A:E,5,0)</f>
        <v>#N/A</v>
      </c>
      <c r="U595" s="11" t="e">
        <f t="shared" si="926"/>
        <v>#N/A</v>
      </c>
      <c r="V595" s="146"/>
      <c r="W595" s="146"/>
      <c r="X595" s="146"/>
      <c r="Y595" s="146"/>
      <c r="Z595" s="139">
        <f t="shared" si="927"/>
        <v>2.1961502960763143E-2</v>
      </c>
      <c r="AA595" s="139">
        <f t="shared" si="928"/>
        <v>1.8411578250319062E-2</v>
      </c>
      <c r="AB595" s="139">
        <f t="shared" si="929"/>
        <v>7.6524551054791296E-3</v>
      </c>
      <c r="AC595" s="139"/>
      <c r="AD595" s="12">
        <f t="shared" si="930"/>
        <v>2.1961502960763143E-2</v>
      </c>
      <c r="AE595" s="12">
        <f t="shared" si="931"/>
        <v>1.8411578250319062E-2</v>
      </c>
      <c r="AF595" s="12">
        <f t="shared" si="932"/>
        <v>7.6524551054791296E-3</v>
      </c>
      <c r="AG595" s="12">
        <f t="shared" si="933"/>
        <v>0</v>
      </c>
      <c r="AH595" s="30">
        <f t="shared" si="934"/>
        <v>59.709373479782052</v>
      </c>
      <c r="AI595" s="30">
        <f t="shared" si="935"/>
        <v>50.057767178532472</v>
      </c>
      <c r="AJ595" s="30">
        <f t="shared" si="936"/>
        <v>20.805647989878768</v>
      </c>
      <c r="AK595" s="30">
        <f t="shared" si="937"/>
        <v>0</v>
      </c>
      <c r="AL595" s="136"/>
      <c r="AM595" s="30">
        <f t="shared" si="938"/>
        <v>130.5727886481933</v>
      </c>
      <c r="AN595" s="12">
        <f t="shared" si="939"/>
        <v>4.8025536316561333E-2</v>
      </c>
      <c r="AO595">
        <f t="shared" si="940"/>
        <v>119.64</v>
      </c>
      <c r="AP595" s="136"/>
      <c r="AX595" s="164" t="s">
        <v>646</v>
      </c>
      <c r="AY595" s="165">
        <v>119.64</v>
      </c>
    </row>
    <row r="596" spans="1:51" s="143" customFormat="1" x14ac:dyDescent="0.3">
      <c r="A596" s="133" t="s">
        <v>647</v>
      </c>
      <c r="B596" s="133" t="s">
        <v>1142</v>
      </c>
      <c r="C596" s="142"/>
      <c r="D596" s="142"/>
      <c r="E596" s="1">
        <f>VLOOKUP(B596,Площадь!A:B,2,0)</f>
        <v>3</v>
      </c>
      <c r="F596" s="143">
        <f t="shared" si="921"/>
        <v>120</v>
      </c>
      <c r="G596" s="135">
        <v>31</v>
      </c>
      <c r="H596" s="135">
        <v>28</v>
      </c>
      <c r="I596" s="135">
        <v>31</v>
      </c>
      <c r="J596" s="135">
        <v>30</v>
      </c>
      <c r="L596" s="144"/>
      <c r="N596" s="16">
        <f t="shared" si="922"/>
        <v>3</v>
      </c>
      <c r="O596" s="16">
        <f t="shared" si="923"/>
        <v>3</v>
      </c>
      <c r="P596" s="16">
        <f t="shared" si="924"/>
        <v>3</v>
      </c>
      <c r="Q596" s="16">
        <f t="shared" si="925"/>
        <v>3</v>
      </c>
      <c r="R596" s="147"/>
      <c r="S596" s="159" t="e">
        <f>VLOOKUP(B596,Объем!A:D,4,0)</f>
        <v>#N/A</v>
      </c>
      <c r="T596" s="159" t="e">
        <f>VLOOKUP(B596,Объем!A:E,5,0)</f>
        <v>#N/A</v>
      </c>
      <c r="U596" s="11" t="e">
        <f t="shared" si="926"/>
        <v>#N/A</v>
      </c>
      <c r="V596" s="146"/>
      <c r="W596" s="146"/>
      <c r="X596" s="146"/>
      <c r="Y596" s="146"/>
      <c r="Z596" s="139">
        <f t="shared" si="927"/>
        <v>2.1961502960763143E-2</v>
      </c>
      <c r="AA596" s="139">
        <f t="shared" si="928"/>
        <v>1.8411578250319062E-2</v>
      </c>
      <c r="AB596" s="139">
        <f t="shared" si="929"/>
        <v>7.6524551054791296E-3</v>
      </c>
      <c r="AC596" s="139"/>
      <c r="AD596" s="12">
        <f t="shared" si="930"/>
        <v>2.1961502960763143E-2</v>
      </c>
      <c r="AE596" s="12">
        <f t="shared" si="931"/>
        <v>1.8411578250319062E-2</v>
      </c>
      <c r="AF596" s="12">
        <f t="shared" si="932"/>
        <v>7.6524551054791296E-3</v>
      </c>
      <c r="AG596" s="12">
        <f t="shared" si="933"/>
        <v>0</v>
      </c>
      <c r="AH596" s="30">
        <f t="shared" si="934"/>
        <v>59.709373479782052</v>
      </c>
      <c r="AI596" s="30">
        <f t="shared" si="935"/>
        <v>50.057767178532472</v>
      </c>
      <c r="AJ596" s="30">
        <f t="shared" si="936"/>
        <v>20.805647989878768</v>
      </c>
      <c r="AK596" s="30">
        <f t="shared" si="937"/>
        <v>0</v>
      </c>
      <c r="AL596" s="136"/>
      <c r="AM596" s="30">
        <f t="shared" si="938"/>
        <v>130.5727886481933</v>
      </c>
      <c r="AN596" s="12">
        <f t="shared" si="939"/>
        <v>4.8025536316561333E-2</v>
      </c>
      <c r="AO596">
        <f t="shared" si="940"/>
        <v>119.64</v>
      </c>
      <c r="AP596" s="136"/>
      <c r="AX596" s="164" t="s">
        <v>647</v>
      </c>
      <c r="AY596" s="165">
        <v>119.64</v>
      </c>
    </row>
    <row r="597" spans="1:51" s="143" customFormat="1" x14ac:dyDescent="0.3">
      <c r="A597" s="133" t="s">
        <v>1305</v>
      </c>
      <c r="B597" s="133" t="s">
        <v>1143</v>
      </c>
      <c r="C597" s="142"/>
      <c r="D597" s="142"/>
      <c r="E597" s="1">
        <f>VLOOKUP(B597,Площадь!A:B,2,0)</f>
        <v>3.7</v>
      </c>
      <c r="F597" s="143">
        <f t="shared" si="921"/>
        <v>120</v>
      </c>
      <c r="G597" s="135">
        <v>31</v>
      </c>
      <c r="H597" s="135">
        <v>28</v>
      </c>
      <c r="I597" s="135">
        <v>31</v>
      </c>
      <c r="J597" s="135">
        <v>30</v>
      </c>
      <c r="L597" s="144"/>
      <c r="N597" s="16">
        <f t="shared" si="922"/>
        <v>3.7</v>
      </c>
      <c r="O597" s="16">
        <f t="shared" si="923"/>
        <v>3.7</v>
      </c>
      <c r="P597" s="16">
        <f t="shared" si="924"/>
        <v>3.7</v>
      </c>
      <c r="Q597" s="16">
        <f t="shared" si="925"/>
        <v>3.7</v>
      </c>
      <c r="R597" s="147"/>
      <c r="S597" s="159" t="e">
        <f>VLOOKUP(B597,Объем!A:D,4,0)</f>
        <v>#N/A</v>
      </c>
      <c r="T597" s="159" t="e">
        <f>VLOOKUP(B597,Объем!A:E,5,0)</f>
        <v>#N/A</v>
      </c>
      <c r="U597" s="11" t="e">
        <f t="shared" si="926"/>
        <v>#N/A</v>
      </c>
      <c r="V597" s="146"/>
      <c r="W597" s="146"/>
      <c r="X597" s="146"/>
      <c r="Y597" s="146"/>
      <c r="Z597" s="139">
        <f t="shared" si="927"/>
        <v>2.7085853651607875E-2</v>
      </c>
      <c r="AA597" s="139">
        <f t="shared" si="928"/>
        <v>2.270761317539351E-2</v>
      </c>
      <c r="AB597" s="139">
        <f t="shared" si="929"/>
        <v>9.4380279634242604E-3</v>
      </c>
      <c r="AC597" s="139"/>
      <c r="AD597" s="12">
        <f t="shared" si="930"/>
        <v>2.7085853651607875E-2</v>
      </c>
      <c r="AE597" s="12">
        <f t="shared" si="931"/>
        <v>2.270761317539351E-2</v>
      </c>
      <c r="AF597" s="12">
        <f t="shared" si="932"/>
        <v>9.4380279634242604E-3</v>
      </c>
      <c r="AG597" s="12">
        <f t="shared" si="933"/>
        <v>0</v>
      </c>
      <c r="AH597" s="30">
        <f t="shared" si="934"/>
        <v>73.641560625064528</v>
      </c>
      <c r="AI597" s="30">
        <f t="shared" si="935"/>
        <v>61.73791285352339</v>
      </c>
      <c r="AJ597" s="30">
        <f t="shared" si="936"/>
        <v>25.66029918751715</v>
      </c>
      <c r="AK597" s="30">
        <f t="shared" si="937"/>
        <v>0</v>
      </c>
      <c r="AL597" s="136"/>
      <c r="AM597" s="30">
        <f t="shared" si="938"/>
        <v>161.03977266610508</v>
      </c>
      <c r="AN597" s="12">
        <f t="shared" si="939"/>
        <v>5.9231494790425644E-2</v>
      </c>
      <c r="AO597">
        <f t="shared" si="940"/>
        <v>147.91999999999999</v>
      </c>
      <c r="AP597" s="136"/>
      <c r="AX597" s="164" t="s">
        <v>1305</v>
      </c>
      <c r="AY597" s="165">
        <v>147.91999999999999</v>
      </c>
    </row>
    <row r="598" spans="1:51" s="143" customFormat="1" x14ac:dyDescent="0.3">
      <c r="A598" s="133" t="s">
        <v>648</v>
      </c>
      <c r="B598" s="133" t="s">
        <v>1144</v>
      </c>
      <c r="C598" s="142"/>
      <c r="D598" s="142"/>
      <c r="E598" s="1">
        <f>VLOOKUP(B598,Площадь!A:B,2,0)</f>
        <v>2.5</v>
      </c>
      <c r="F598" s="143">
        <f t="shared" si="921"/>
        <v>120</v>
      </c>
      <c r="G598" s="135">
        <v>31</v>
      </c>
      <c r="H598" s="135">
        <v>28</v>
      </c>
      <c r="I598" s="135">
        <v>31</v>
      </c>
      <c r="J598" s="135">
        <v>30</v>
      </c>
      <c r="L598" s="144"/>
      <c r="N598" s="16">
        <f t="shared" si="922"/>
        <v>2.5</v>
      </c>
      <c r="O598" s="16">
        <f t="shared" si="923"/>
        <v>2.5</v>
      </c>
      <c r="P598" s="16">
        <f t="shared" si="924"/>
        <v>2.5</v>
      </c>
      <c r="Q598" s="16">
        <f t="shared" si="925"/>
        <v>2.5</v>
      </c>
      <c r="R598" s="147"/>
      <c r="S598" s="159" t="e">
        <f>VLOOKUP(B598,Объем!A:D,4,0)</f>
        <v>#N/A</v>
      </c>
      <c r="T598" s="159" t="e">
        <f>VLOOKUP(B598,Объем!A:E,5,0)</f>
        <v>#N/A</v>
      </c>
      <c r="U598" s="11" t="e">
        <f t="shared" si="926"/>
        <v>#N/A</v>
      </c>
      <c r="V598" s="146"/>
      <c r="W598" s="146"/>
      <c r="X598" s="146"/>
      <c r="Y598" s="146"/>
      <c r="Z598" s="139">
        <f t="shared" si="927"/>
        <v>1.8301252467302617E-2</v>
      </c>
      <c r="AA598" s="139">
        <f t="shared" si="928"/>
        <v>1.5342981875265883E-2</v>
      </c>
      <c r="AB598" s="139">
        <f t="shared" si="929"/>
        <v>6.377045921232608E-3</v>
      </c>
      <c r="AC598" s="139"/>
      <c r="AD598" s="12">
        <f t="shared" si="930"/>
        <v>1.8301252467302617E-2</v>
      </c>
      <c r="AE598" s="12">
        <f t="shared" si="931"/>
        <v>1.5342981875265883E-2</v>
      </c>
      <c r="AF598" s="12">
        <f t="shared" si="932"/>
        <v>6.377045921232608E-3</v>
      </c>
      <c r="AG598" s="12">
        <f t="shared" si="933"/>
        <v>0</v>
      </c>
      <c r="AH598" s="30">
        <f t="shared" si="934"/>
        <v>49.757811233151706</v>
      </c>
      <c r="AI598" s="30">
        <f t="shared" si="935"/>
        <v>41.714805982110391</v>
      </c>
      <c r="AJ598" s="30">
        <f t="shared" si="936"/>
        <v>17.33803999156564</v>
      </c>
      <c r="AK598" s="30">
        <f t="shared" si="937"/>
        <v>0</v>
      </c>
      <c r="AL598" s="136"/>
      <c r="AM598" s="30">
        <f t="shared" si="938"/>
        <v>108.81065720682773</v>
      </c>
      <c r="AN598" s="12">
        <f t="shared" si="939"/>
        <v>4.0021280263801105E-2</v>
      </c>
      <c r="AO598">
        <f t="shared" si="940"/>
        <v>100.04</v>
      </c>
      <c r="AP598" s="136"/>
      <c r="AX598" s="164" t="s">
        <v>648</v>
      </c>
      <c r="AY598" s="165">
        <v>100.04</v>
      </c>
    </row>
    <row r="599" spans="1:51" s="143" customFormat="1" x14ac:dyDescent="0.3">
      <c r="A599" s="133" t="s">
        <v>649</v>
      </c>
      <c r="B599" s="133" t="s">
        <v>1145</v>
      </c>
      <c r="C599" s="142"/>
      <c r="D599" s="142"/>
      <c r="E599" s="1">
        <f>VLOOKUP(B599,Площадь!A:B,2,0)</f>
        <v>3.7</v>
      </c>
      <c r="F599" s="143">
        <f t="shared" si="921"/>
        <v>120</v>
      </c>
      <c r="G599" s="135">
        <v>31</v>
      </c>
      <c r="H599" s="135">
        <v>28</v>
      </c>
      <c r="I599" s="135">
        <v>31</v>
      </c>
      <c r="J599" s="135">
        <v>30</v>
      </c>
      <c r="L599" s="144"/>
      <c r="N599" s="16">
        <f t="shared" si="922"/>
        <v>3.7</v>
      </c>
      <c r="O599" s="16">
        <f t="shared" si="923"/>
        <v>3.7</v>
      </c>
      <c r="P599" s="16">
        <f t="shared" si="924"/>
        <v>3.7</v>
      </c>
      <c r="Q599" s="16">
        <f t="shared" si="925"/>
        <v>3.7</v>
      </c>
      <c r="R599" s="147"/>
      <c r="S599" s="159" t="e">
        <f>VLOOKUP(B599,Объем!A:D,4,0)</f>
        <v>#N/A</v>
      </c>
      <c r="T599" s="159" t="e">
        <f>VLOOKUP(B599,Объем!A:E,5,0)</f>
        <v>#N/A</v>
      </c>
      <c r="U599" s="11" t="e">
        <f t="shared" si="926"/>
        <v>#N/A</v>
      </c>
      <c r="V599" s="146"/>
      <c r="W599" s="146"/>
      <c r="X599" s="146"/>
      <c r="Y599" s="146"/>
      <c r="Z599" s="139">
        <f t="shared" si="927"/>
        <v>2.7085853651607875E-2</v>
      </c>
      <c r="AA599" s="139">
        <f t="shared" si="928"/>
        <v>2.270761317539351E-2</v>
      </c>
      <c r="AB599" s="139">
        <f t="shared" si="929"/>
        <v>9.4380279634242604E-3</v>
      </c>
      <c r="AC599" s="139"/>
      <c r="AD599" s="12">
        <f t="shared" si="930"/>
        <v>2.7085853651607875E-2</v>
      </c>
      <c r="AE599" s="12">
        <f t="shared" si="931"/>
        <v>2.270761317539351E-2</v>
      </c>
      <c r="AF599" s="12">
        <f t="shared" si="932"/>
        <v>9.4380279634242604E-3</v>
      </c>
      <c r="AG599" s="12">
        <f t="shared" si="933"/>
        <v>0</v>
      </c>
      <c r="AH599" s="30">
        <f t="shared" si="934"/>
        <v>73.641560625064528</v>
      </c>
      <c r="AI599" s="30">
        <f t="shared" si="935"/>
        <v>61.73791285352339</v>
      </c>
      <c r="AJ599" s="30">
        <f t="shared" si="936"/>
        <v>25.66029918751715</v>
      </c>
      <c r="AK599" s="30">
        <f t="shared" si="937"/>
        <v>0</v>
      </c>
      <c r="AL599" s="136"/>
      <c r="AM599" s="30">
        <f t="shared" si="938"/>
        <v>161.03977266610508</v>
      </c>
      <c r="AN599" s="12">
        <f t="shared" si="939"/>
        <v>5.9231494790425644E-2</v>
      </c>
      <c r="AO599">
        <f t="shared" si="940"/>
        <v>147.36000000000001</v>
      </c>
      <c r="AP599" s="136"/>
      <c r="AX599" s="164" t="s">
        <v>649</v>
      </c>
      <c r="AY599" s="165">
        <v>147.36000000000001</v>
      </c>
    </row>
    <row r="600" spans="1:51" s="46" customFormat="1" x14ac:dyDescent="0.3">
      <c r="A600" s="115" t="s">
        <v>650</v>
      </c>
      <c r="B600" s="115" t="s">
        <v>162</v>
      </c>
      <c r="C600" s="130"/>
      <c r="D600" s="130"/>
      <c r="E600" s="1">
        <f>VLOOKUP(B600,Площадь!A:B,2,0)</f>
        <v>47.9</v>
      </c>
      <c r="F600" s="46">
        <f t="shared" si="921"/>
        <v>120</v>
      </c>
      <c r="G600" s="131">
        <v>31</v>
      </c>
      <c r="H600" s="131">
        <v>28</v>
      </c>
      <c r="I600" s="131">
        <v>31</v>
      </c>
      <c r="J600" s="131">
        <v>30</v>
      </c>
      <c r="L600" s="117"/>
      <c r="N600" s="16">
        <f t="shared" si="922"/>
        <v>47.9</v>
      </c>
      <c r="O600" s="16">
        <f t="shared" si="923"/>
        <v>47.9</v>
      </c>
      <c r="P600" s="16">
        <f t="shared" si="924"/>
        <v>47.9</v>
      </c>
      <c r="Q600" s="16">
        <f t="shared" si="925"/>
        <v>47.9</v>
      </c>
      <c r="R600" s="132"/>
      <c r="S600" s="159" t="str">
        <f>VLOOKUP(B600,Объем!A:D,4,0)</f>
        <v>нет</v>
      </c>
      <c r="T600" s="159" t="str">
        <f>VLOOKUP(B600,Объем!A:E,5,0)</f>
        <v>нет</v>
      </c>
      <c r="U600" s="11" t="e">
        <f t="shared" si="926"/>
        <v>#VALUE!</v>
      </c>
      <c r="V600" s="95">
        <f t="shared" ref="V600:V603" si="941">$V$631*$E600*G600</f>
        <v>0.48081634754439245</v>
      </c>
      <c r="W600" s="95">
        <f t="shared" ref="W600:W603" si="942">$V$631*$E600*H600</f>
        <v>0.43428573326590286</v>
      </c>
      <c r="X600" s="95">
        <f t="shared" ref="X600:X603" si="943">$V$631*$E600*I600</f>
        <v>0.48081634754439245</v>
      </c>
      <c r="Y600" s="95">
        <f t="shared" ref="Y600:Y603" si="944">$V$631*$E600*J600</f>
        <v>0.46530614278489596</v>
      </c>
      <c r="Z600" s="95">
        <f t="shared" si="927"/>
        <v>0.35065199727351815</v>
      </c>
      <c r="AA600" s="95">
        <f t="shared" si="928"/>
        <v>0.2939715327300943</v>
      </c>
      <c r="AB600" s="95">
        <f t="shared" si="929"/>
        <v>0.12218419985081677</v>
      </c>
      <c r="AC600" s="95"/>
      <c r="AD600" s="12">
        <f t="shared" si="930"/>
        <v>0.83146834481791054</v>
      </c>
      <c r="AE600" s="12">
        <f t="shared" si="931"/>
        <v>0.72825726599599716</v>
      </c>
      <c r="AF600" s="12">
        <f t="shared" si="932"/>
        <v>0.60300054739520925</v>
      </c>
      <c r="AG600" s="12">
        <f t="shared" si="933"/>
        <v>0.46530614278489596</v>
      </c>
      <c r="AH600" s="30">
        <f t="shared" si="934"/>
        <v>2260.6127652578316</v>
      </c>
      <c r="AI600" s="30">
        <f t="shared" si="935"/>
        <v>1980.0004199352372</v>
      </c>
      <c r="AJ600" s="30">
        <f t="shared" si="936"/>
        <v>1639.4499482690428</v>
      </c>
      <c r="AK600" s="30">
        <f t="shared" si="937"/>
        <v>1265.0836471264308</v>
      </c>
      <c r="AL600" s="4"/>
      <c r="AM600" s="30">
        <f t="shared" si="938"/>
        <v>7145.1467805885422</v>
      </c>
      <c r="AN600" s="12">
        <f t="shared" si="939"/>
        <v>0.76680772985442924</v>
      </c>
      <c r="AO600">
        <f t="shared" si="940"/>
        <v>4985.24</v>
      </c>
      <c r="AP600" s="4"/>
      <c r="AX600" s="164" t="s">
        <v>650</v>
      </c>
      <c r="AY600" s="108">
        <v>4985.24</v>
      </c>
    </row>
    <row r="601" spans="1:51" s="46" customFormat="1" x14ac:dyDescent="0.3">
      <c r="A601" s="115" t="s">
        <v>651</v>
      </c>
      <c r="B601" s="115" t="s">
        <v>1146</v>
      </c>
      <c r="C601" s="130"/>
      <c r="D601" s="130"/>
      <c r="E601" s="1">
        <f>VLOOKUP(B601,Площадь!A:B,2,0)</f>
        <v>35.1</v>
      </c>
      <c r="F601" s="46">
        <f t="shared" si="921"/>
        <v>120</v>
      </c>
      <c r="G601" s="131">
        <v>31</v>
      </c>
      <c r="H601" s="131">
        <v>28</v>
      </c>
      <c r="I601" s="131">
        <v>31</v>
      </c>
      <c r="J601" s="131">
        <v>30</v>
      </c>
      <c r="L601" s="117"/>
      <c r="N601" s="16">
        <f t="shared" si="922"/>
        <v>35.1</v>
      </c>
      <c r="O601" s="16">
        <f t="shared" si="923"/>
        <v>35.1</v>
      </c>
      <c r="P601" s="16">
        <f t="shared" si="924"/>
        <v>35.1</v>
      </c>
      <c r="Q601" s="16">
        <f t="shared" si="925"/>
        <v>35.1</v>
      </c>
      <c r="R601" s="132"/>
      <c r="S601" s="159">
        <f>VLOOKUP(B601,Объем!A:D,4,0)</f>
        <v>17.174263579382586</v>
      </c>
      <c r="T601" s="159" t="str">
        <f>VLOOKUP(B601,Объем!A:E,5,0)</f>
        <v>нет</v>
      </c>
      <c r="U601" s="11" t="e">
        <f t="shared" si="926"/>
        <v>#VALUE!</v>
      </c>
      <c r="V601" s="95">
        <f t="shared" si="941"/>
        <v>0.35233097701060911</v>
      </c>
      <c r="W601" s="95">
        <f t="shared" si="942"/>
        <v>0.31823443084829212</v>
      </c>
      <c r="X601" s="95">
        <f t="shared" si="943"/>
        <v>0.35233097701060911</v>
      </c>
      <c r="Y601" s="95">
        <f t="shared" si="944"/>
        <v>0.3409654616231701</v>
      </c>
      <c r="Z601" s="95">
        <f t="shared" si="927"/>
        <v>0.25694958464092876</v>
      </c>
      <c r="AA601" s="95">
        <f t="shared" si="928"/>
        <v>0.215415465528733</v>
      </c>
      <c r="AB601" s="95">
        <f t="shared" si="929"/>
        <v>8.9533724734105827E-2</v>
      </c>
      <c r="AC601" s="95"/>
      <c r="AD601" s="12">
        <f t="shared" si="930"/>
        <v>0.60928056165153788</v>
      </c>
      <c r="AE601" s="12">
        <f t="shared" si="931"/>
        <v>0.53364989637702509</v>
      </c>
      <c r="AF601" s="12">
        <f t="shared" si="932"/>
        <v>0.44186470174471493</v>
      </c>
      <c r="AG601" s="12">
        <f t="shared" si="933"/>
        <v>0.3409654616231701</v>
      </c>
      <c r="AH601" s="30">
        <f t="shared" si="934"/>
        <v>1656.5241766294344</v>
      </c>
      <c r="AI601" s="30">
        <f t="shared" si="935"/>
        <v>1450.8980112677834</v>
      </c>
      <c r="AJ601" s="30">
        <f t="shared" si="936"/>
        <v>1201.3505883975658</v>
      </c>
      <c r="AK601" s="30">
        <f t="shared" si="937"/>
        <v>927.0237163703074</v>
      </c>
      <c r="AL601" s="4"/>
      <c r="AM601" s="30">
        <f t="shared" si="938"/>
        <v>5235.7964926650911</v>
      </c>
      <c r="AN601" s="12">
        <f t="shared" si="939"/>
        <v>0.56189877490376761</v>
      </c>
      <c r="AO601">
        <f t="shared" si="940"/>
        <v>3653</v>
      </c>
      <c r="AP601" s="4"/>
      <c r="AX601" s="164" t="s">
        <v>651</v>
      </c>
      <c r="AY601" s="108">
        <v>3653</v>
      </c>
    </row>
    <row r="602" spans="1:51" s="46" customFormat="1" x14ac:dyDescent="0.3">
      <c r="A602" s="115" t="s">
        <v>652</v>
      </c>
      <c r="B602" s="115" t="s">
        <v>1147</v>
      </c>
      <c r="C602" s="130"/>
      <c r="D602" s="130"/>
      <c r="E602" s="1">
        <f>VLOOKUP(B602,Площадь!A:B,2,0)</f>
        <v>38.200000000000003</v>
      </c>
      <c r="F602" s="46">
        <f t="shared" si="921"/>
        <v>120</v>
      </c>
      <c r="G602" s="131">
        <v>31</v>
      </c>
      <c r="H602" s="131">
        <v>28</v>
      </c>
      <c r="I602" s="131">
        <v>31</v>
      </c>
      <c r="J602" s="131">
        <v>30</v>
      </c>
      <c r="L602" s="117"/>
      <c r="N602" s="16">
        <f t="shared" si="922"/>
        <v>38.200000000000003</v>
      </c>
      <c r="O602" s="16">
        <f t="shared" si="923"/>
        <v>38.200000000000003</v>
      </c>
      <c r="P602" s="16">
        <f t="shared" si="924"/>
        <v>38.200000000000003</v>
      </c>
      <c r="Q602" s="16">
        <f t="shared" si="925"/>
        <v>38.200000000000003</v>
      </c>
      <c r="R602" s="132"/>
      <c r="S602" s="159">
        <f>VLOOKUP(B602,Объем!A:D,4,0)</f>
        <v>13.475771278264437</v>
      </c>
      <c r="T602" s="159" t="str">
        <f>VLOOKUP(B602,Объем!A:E,5,0)</f>
        <v>нет</v>
      </c>
      <c r="U602" s="11" t="e">
        <f t="shared" si="926"/>
        <v>#VALUE!</v>
      </c>
      <c r="V602" s="95">
        <f t="shared" si="941"/>
        <v>0.3834485276867598</v>
      </c>
      <c r="W602" s="95">
        <f t="shared" si="942"/>
        <v>0.34634060565255725</v>
      </c>
      <c r="X602" s="95">
        <f t="shared" si="943"/>
        <v>0.3834485276867598</v>
      </c>
      <c r="Y602" s="95">
        <f t="shared" si="944"/>
        <v>0.37107922034202562</v>
      </c>
      <c r="Z602" s="95">
        <f t="shared" si="927"/>
        <v>0.27964313770038401</v>
      </c>
      <c r="AA602" s="95">
        <f t="shared" si="928"/>
        <v>0.23444076305406272</v>
      </c>
      <c r="AB602" s="95">
        <f t="shared" si="929"/>
        <v>9.7441261676434257E-2</v>
      </c>
      <c r="AC602" s="95"/>
      <c r="AD602" s="12">
        <f t="shared" si="930"/>
        <v>0.66309166538714381</v>
      </c>
      <c r="AE602" s="12">
        <f t="shared" si="931"/>
        <v>0.58078136870662</v>
      </c>
      <c r="AF602" s="12">
        <f t="shared" si="932"/>
        <v>0.48088978936319404</v>
      </c>
      <c r="AG602" s="12">
        <f t="shared" si="933"/>
        <v>0.37107922034202562</v>
      </c>
      <c r="AH602" s="30">
        <f t="shared" si="934"/>
        <v>1802.8268816878744</v>
      </c>
      <c r="AI602" s="30">
        <f t="shared" si="935"/>
        <v>1579.0400008669326</v>
      </c>
      <c r="AJ602" s="30">
        <f t="shared" si="936"/>
        <v>1307.4527771164394</v>
      </c>
      <c r="AK602" s="30">
        <f t="shared" si="937"/>
        <v>1008.8976058503061</v>
      </c>
      <c r="AL602" s="4"/>
      <c r="AM602" s="30">
        <f t="shared" si="938"/>
        <v>5698.2172655215518</v>
      </c>
      <c r="AN602" s="12">
        <f t="shared" si="939"/>
        <v>0.61152516243088106</v>
      </c>
      <c r="AO602">
        <f t="shared" si="940"/>
        <v>3976</v>
      </c>
      <c r="AP602" s="4"/>
      <c r="AX602" s="164" t="s">
        <v>652</v>
      </c>
      <c r="AY602" s="108">
        <v>3976</v>
      </c>
    </row>
    <row r="603" spans="1:51" s="46" customFormat="1" x14ac:dyDescent="0.3">
      <c r="A603" s="115" t="s">
        <v>653</v>
      </c>
      <c r="B603" s="115" t="s">
        <v>1148</v>
      </c>
      <c r="C603" s="130"/>
      <c r="D603" s="130"/>
      <c r="E603" s="1">
        <f>VLOOKUP(B603,Площадь!A:B,2,0)</f>
        <v>126.4</v>
      </c>
      <c r="F603" s="46">
        <f t="shared" si="921"/>
        <v>120</v>
      </c>
      <c r="G603" s="131">
        <v>31</v>
      </c>
      <c r="H603" s="131">
        <v>28</v>
      </c>
      <c r="I603" s="131">
        <v>31</v>
      </c>
      <c r="J603" s="131">
        <v>30</v>
      </c>
      <c r="L603" s="117"/>
      <c r="N603" s="16">
        <f t="shared" si="922"/>
        <v>126.4</v>
      </c>
      <c r="O603" s="16">
        <f t="shared" si="923"/>
        <v>126.4</v>
      </c>
      <c r="P603" s="16">
        <f t="shared" si="924"/>
        <v>126.4</v>
      </c>
      <c r="Q603" s="16">
        <f t="shared" si="925"/>
        <v>126.4</v>
      </c>
      <c r="R603" s="132"/>
      <c r="S603" s="159" t="str">
        <f>VLOOKUP(B603,Объем!A:D,4,0)</f>
        <v>нет</v>
      </c>
      <c r="T603" s="159">
        <f>VLOOKUP(B603,Объем!A:E,5,0)</f>
        <v>25.634</v>
      </c>
      <c r="U603" s="11" t="e">
        <f t="shared" si="926"/>
        <v>#VALUE!</v>
      </c>
      <c r="V603" s="95">
        <f t="shared" si="941"/>
        <v>1.2687930340211109</v>
      </c>
      <c r="W603" s="95">
        <f t="shared" si="942"/>
        <v>1.1460066113739067</v>
      </c>
      <c r="X603" s="95">
        <f t="shared" si="943"/>
        <v>1.2687930340211109</v>
      </c>
      <c r="Y603" s="95">
        <f t="shared" si="944"/>
        <v>1.2278642264720427</v>
      </c>
      <c r="Z603" s="95">
        <f t="shared" si="927"/>
        <v>0.92531132474682043</v>
      </c>
      <c r="AA603" s="95">
        <f t="shared" si="928"/>
        <v>0.77574116361344314</v>
      </c>
      <c r="AB603" s="95">
        <f t="shared" si="929"/>
        <v>0.32242344177752069</v>
      </c>
      <c r="AC603" s="95"/>
      <c r="AD603" s="12">
        <f t="shared" si="930"/>
        <v>2.1941043587679312</v>
      </c>
      <c r="AE603" s="12">
        <f t="shared" si="931"/>
        <v>1.9217477749873497</v>
      </c>
      <c r="AF603" s="12">
        <f t="shared" si="932"/>
        <v>1.5912164757986316</v>
      </c>
      <c r="AG603" s="12">
        <f t="shared" si="933"/>
        <v>1.2278642264720427</v>
      </c>
      <c r="AH603" s="30">
        <f t="shared" si="934"/>
        <v>5965.3748127054268</v>
      </c>
      <c r="AI603" s="30">
        <f t="shared" si="935"/>
        <v>5224.8862855911066</v>
      </c>
      <c r="AJ603" s="30">
        <f t="shared" si="936"/>
        <v>4326.2311787308354</v>
      </c>
      <c r="AK603" s="30">
        <f t="shared" si="937"/>
        <v>3338.3418162167195</v>
      </c>
      <c r="AL603" s="4"/>
      <c r="AM603" s="30">
        <f t="shared" si="938"/>
        <v>18854.834093244088</v>
      </c>
      <c r="AN603" s="12">
        <f t="shared" si="939"/>
        <v>2.023475930137784</v>
      </c>
      <c r="AO603">
        <f t="shared" si="940"/>
        <v>13154.72</v>
      </c>
      <c r="AP603" s="4"/>
      <c r="AX603" s="164" t="s">
        <v>653</v>
      </c>
      <c r="AY603" s="108">
        <v>13154.72</v>
      </c>
    </row>
    <row r="604" spans="1:51" s="46" customFormat="1" x14ac:dyDescent="0.3">
      <c r="A604" s="115" t="s">
        <v>654</v>
      </c>
      <c r="B604" s="115" t="s">
        <v>1149</v>
      </c>
      <c r="C604" s="130"/>
      <c r="D604" s="130"/>
      <c r="E604" s="1">
        <f>VLOOKUP(B604,Площадь!A:B,2,0)</f>
        <v>79.7</v>
      </c>
      <c r="F604" s="46">
        <f t="shared" si="921"/>
        <v>120</v>
      </c>
      <c r="G604" s="131">
        <v>31</v>
      </c>
      <c r="H604" s="131">
        <v>28</v>
      </c>
      <c r="I604" s="131">
        <v>31</v>
      </c>
      <c r="J604" s="131">
        <v>30</v>
      </c>
      <c r="L604" s="117"/>
      <c r="N604" s="16">
        <f t="shared" si="922"/>
        <v>79.7</v>
      </c>
      <c r="O604" s="16">
        <f t="shared" si="923"/>
        <v>79.7</v>
      </c>
      <c r="P604" s="16">
        <f t="shared" si="924"/>
        <v>79.7</v>
      </c>
      <c r="Q604" s="16">
        <f t="shared" si="925"/>
        <v>79.7</v>
      </c>
      <c r="R604" s="132"/>
      <c r="S604" s="159" t="str">
        <f>VLOOKUP(B604,Объем!A:D,4,0)</f>
        <v>20</v>
      </c>
      <c r="T604" s="159">
        <f>VLOOKUP(B604,Объем!A:E,5,0)</f>
        <v>20.440000000000001</v>
      </c>
      <c r="U604" s="11">
        <f t="shared" si="926"/>
        <v>0.44000000000000128</v>
      </c>
      <c r="V604" s="95">
        <f>$U604*V$627/G$1*G604</f>
        <v>0.14242579823134452</v>
      </c>
      <c r="W604" s="95">
        <f t="shared" ref="W604" si="945">$U604*W$627/H$1*H604</f>
        <v>0.1282492248389332</v>
      </c>
      <c r="X604" s="95">
        <f t="shared" ref="X604" si="946">$U604*X$627/I$1*I604</f>
        <v>0.10153773413743715</v>
      </c>
      <c r="Y604" s="95">
        <f t="shared" ref="Y604" si="947">$U604*Y$627/J$1*J604</f>
        <v>6.7787242792286456E-2</v>
      </c>
      <c r="Z604" s="95">
        <f t="shared" si="927"/>
        <v>0.58344392865760752</v>
      </c>
      <c r="AA604" s="95">
        <f t="shared" si="928"/>
        <v>0.48913426218347639</v>
      </c>
      <c r="AB604" s="95">
        <f t="shared" si="929"/>
        <v>0.20330022396889555</v>
      </c>
      <c r="AC604" s="95"/>
      <c r="AD604" s="12">
        <f t="shared" si="930"/>
        <v>0.72586972688895202</v>
      </c>
      <c r="AE604" s="12">
        <f t="shared" si="931"/>
        <v>0.61738348702240953</v>
      </c>
      <c r="AF604" s="12">
        <f t="shared" si="932"/>
        <v>0.30483795810633268</v>
      </c>
      <c r="AG604" s="12">
        <f t="shared" si="933"/>
        <v>6.7787242792286456E-2</v>
      </c>
      <c r="AH604" s="30">
        <f t="shared" si="934"/>
        <v>1973.5091308602207</v>
      </c>
      <c r="AI604" s="30">
        <f t="shared" si="935"/>
        <v>1678.5545721862675</v>
      </c>
      <c r="AJ604" s="30">
        <f t="shared" si="936"/>
        <v>828.79953725865948</v>
      </c>
      <c r="AK604" s="30">
        <f t="shared" si="937"/>
        <v>184.30131144852427</v>
      </c>
      <c r="AL604" s="4"/>
      <c r="AM604" s="30">
        <f t="shared" si="938"/>
        <v>4665.1645517536717</v>
      </c>
      <c r="AN604" s="12">
        <f t="shared" si="939"/>
        <v>1.2758784148099793</v>
      </c>
      <c r="AO604">
        <f t="shared" si="940"/>
        <v>9942.2000000000007</v>
      </c>
      <c r="AP604" s="4"/>
      <c r="AX604" s="164" t="s">
        <v>654</v>
      </c>
      <c r="AY604" s="108">
        <v>9942.2000000000007</v>
      </c>
    </row>
    <row r="605" spans="1:51" s="46" customFormat="1" x14ac:dyDescent="0.3">
      <c r="A605" s="115" t="s">
        <v>655</v>
      </c>
      <c r="B605" s="115" t="s">
        <v>1150</v>
      </c>
      <c r="C605" s="130"/>
      <c r="D605" s="130"/>
      <c r="E605" s="1">
        <f>VLOOKUP(B605,Площадь!A:B,2,0)</f>
        <v>47.6</v>
      </c>
      <c r="F605" s="46">
        <f t="shared" si="921"/>
        <v>120</v>
      </c>
      <c r="G605" s="131">
        <v>31</v>
      </c>
      <c r="H605" s="131">
        <v>28</v>
      </c>
      <c r="I605" s="131">
        <v>31</v>
      </c>
      <c r="J605" s="131">
        <v>30</v>
      </c>
      <c r="L605" s="117"/>
      <c r="N605" s="16">
        <f t="shared" si="922"/>
        <v>47.6</v>
      </c>
      <c r="O605" s="16">
        <f t="shared" si="923"/>
        <v>47.6</v>
      </c>
      <c r="P605" s="16">
        <f t="shared" si="924"/>
        <v>47.6</v>
      </c>
      <c r="Q605" s="16">
        <f t="shared" si="925"/>
        <v>47.6</v>
      </c>
      <c r="R605" s="132"/>
      <c r="S605" s="159">
        <f>VLOOKUP(B605,Объем!A:D,4,0)</f>
        <v>20.273532945259578</v>
      </c>
      <c r="T605" s="159" t="str">
        <f>VLOOKUP(B605,Объем!A:E,5,0)</f>
        <v>нет</v>
      </c>
      <c r="U605" s="11" t="e">
        <f t="shared" si="926"/>
        <v>#VALUE!</v>
      </c>
      <c r="V605" s="95">
        <f>$V$631*$E605*G605</f>
        <v>0.47780497167250696</v>
      </c>
      <c r="W605" s="95">
        <f t="shared" ref="W605" si="948">$V$631*$E605*H605</f>
        <v>0.43156578086549019</v>
      </c>
      <c r="X605" s="95">
        <f t="shared" ref="X605" si="949">$V$631*$E605*I605</f>
        <v>0.47780497167250696</v>
      </c>
      <c r="Y605" s="95">
        <f t="shared" ref="Y605" si="950">$V$631*$E605*J605</f>
        <v>0.46239190807016806</v>
      </c>
      <c r="Z605" s="95">
        <f t="shared" si="927"/>
        <v>0.34845584697744186</v>
      </c>
      <c r="AA605" s="95">
        <f t="shared" si="928"/>
        <v>0.29213037490506244</v>
      </c>
      <c r="AB605" s="95">
        <f t="shared" si="929"/>
        <v>0.12141895434026886</v>
      </c>
      <c r="AC605" s="95"/>
      <c r="AD605" s="12">
        <f t="shared" si="930"/>
        <v>0.82626081864994882</v>
      </c>
      <c r="AE605" s="12">
        <f t="shared" si="931"/>
        <v>0.72369615577055257</v>
      </c>
      <c r="AF605" s="12">
        <f t="shared" si="932"/>
        <v>0.59922392601277585</v>
      </c>
      <c r="AG605" s="12">
        <f t="shared" si="933"/>
        <v>0.46239190807016806</v>
      </c>
      <c r="AH605" s="30">
        <f t="shared" si="934"/>
        <v>2246.4544389618541</v>
      </c>
      <c r="AI605" s="30">
        <f t="shared" si="935"/>
        <v>1967.5995822320938</v>
      </c>
      <c r="AJ605" s="30">
        <f t="shared" si="936"/>
        <v>1629.1819945220554</v>
      </c>
      <c r="AK605" s="30">
        <f t="shared" si="937"/>
        <v>1257.1603674993344</v>
      </c>
      <c r="AL605" s="4"/>
      <c r="AM605" s="30">
        <f t="shared" si="938"/>
        <v>7100.3963832153386</v>
      </c>
      <c r="AN605" s="12">
        <f t="shared" si="939"/>
        <v>0.76200517622277308</v>
      </c>
      <c r="AO605">
        <f t="shared" si="940"/>
        <v>4953.68</v>
      </c>
      <c r="AP605" s="4"/>
      <c r="AX605" s="164" t="s">
        <v>655</v>
      </c>
      <c r="AY605" s="108">
        <v>4953.68</v>
      </c>
    </row>
    <row r="606" spans="1:51" s="46" customFormat="1" x14ac:dyDescent="0.3">
      <c r="A606" s="115" t="s">
        <v>656</v>
      </c>
      <c r="B606" s="115" t="s">
        <v>1151</v>
      </c>
      <c r="C606" s="130"/>
      <c r="D606" s="130"/>
      <c r="E606" s="1">
        <f>VLOOKUP(B606,Площадь!A:B,2,0)</f>
        <v>39</v>
      </c>
      <c r="F606" s="46">
        <f t="shared" si="921"/>
        <v>120</v>
      </c>
      <c r="G606" s="131">
        <v>31</v>
      </c>
      <c r="H606" s="131">
        <v>28</v>
      </c>
      <c r="I606" s="131">
        <v>31</v>
      </c>
      <c r="J606" s="131">
        <v>30</v>
      </c>
      <c r="L606" s="117"/>
      <c r="N606" s="16">
        <f t="shared" si="922"/>
        <v>39</v>
      </c>
      <c r="O606" s="16">
        <f t="shared" si="923"/>
        <v>39</v>
      </c>
      <c r="P606" s="16">
        <f t="shared" si="924"/>
        <v>39</v>
      </c>
      <c r="Q606" s="16">
        <f t="shared" si="925"/>
        <v>39</v>
      </c>
      <c r="R606" s="132"/>
      <c r="S606" s="159">
        <f>VLOOKUP(B606,Объем!A:D,4,0)</f>
        <v>27.863954969955842</v>
      </c>
      <c r="T606" s="159">
        <f>VLOOKUP(B606,Объем!A:E,5,0)</f>
        <v>33</v>
      </c>
      <c r="U606" s="11">
        <f t="shared" si="926"/>
        <v>5.1360450300441585</v>
      </c>
      <c r="V606" s="95">
        <f>$U606*V$627/G$1*G606</f>
        <v>1.662512075354925</v>
      </c>
      <c r="W606" s="95">
        <f t="shared" ref="W606" si="951">$U606*W$627/H$1*H606</f>
        <v>1.4970313496386742</v>
      </c>
      <c r="X606" s="95">
        <f t="shared" ref="X606" si="952">$U606*X$627/I$1*I606</f>
        <v>1.1852326699511992</v>
      </c>
      <c r="Y606" s="95">
        <f t="shared" ref="Y606" si="953">$U606*Y$627/J$1*J606</f>
        <v>0.79126893509936036</v>
      </c>
      <c r="Z606" s="95">
        <f t="shared" si="927"/>
        <v>0.28549953848992082</v>
      </c>
      <c r="AA606" s="95">
        <f t="shared" si="928"/>
        <v>0.23935051725414777</v>
      </c>
      <c r="AB606" s="95">
        <f t="shared" si="929"/>
        <v>9.948191637122869E-2</v>
      </c>
      <c r="AC606" s="95"/>
      <c r="AD606" s="12">
        <f t="shared" si="930"/>
        <v>1.9480116138448458</v>
      </c>
      <c r="AE606" s="12">
        <f t="shared" si="931"/>
        <v>1.7363818668928219</v>
      </c>
      <c r="AF606" s="12">
        <f t="shared" si="932"/>
        <v>1.2847145863224279</v>
      </c>
      <c r="AG606" s="12">
        <f t="shared" si="933"/>
        <v>0.79126893509936036</v>
      </c>
      <c r="AH606" s="30">
        <f t="shared" si="934"/>
        <v>5296.2929359536438</v>
      </c>
      <c r="AI606" s="30">
        <f t="shared" si="935"/>
        <v>4720.9097473455422</v>
      </c>
      <c r="AJ606" s="30">
        <f t="shared" si="936"/>
        <v>3492.9077115851437</v>
      </c>
      <c r="AK606" s="30">
        <f t="shared" si="937"/>
        <v>2151.3178061268432</v>
      </c>
      <c r="AL606" s="4"/>
      <c r="AM606" s="30">
        <f t="shared" si="938"/>
        <v>15661.428201011173</v>
      </c>
      <c r="AN606" s="12">
        <f t="shared" si="939"/>
        <v>0.62433197211529734</v>
      </c>
      <c r="AO606">
        <f t="shared" si="940"/>
        <v>7495.24</v>
      </c>
      <c r="AP606" s="4"/>
      <c r="AX606" s="164" t="s">
        <v>656</v>
      </c>
      <c r="AY606" s="108">
        <v>7495.24</v>
      </c>
    </row>
    <row r="607" spans="1:51" s="46" customFormat="1" x14ac:dyDescent="0.3">
      <c r="A607" s="115" t="s">
        <v>657</v>
      </c>
      <c r="B607" s="115" t="s">
        <v>1152</v>
      </c>
      <c r="C607" s="130"/>
      <c r="D607" s="130"/>
      <c r="E607" s="1">
        <f>VLOOKUP(B607,Площадь!A:B,2,0)</f>
        <v>25.2</v>
      </c>
      <c r="F607" s="46">
        <f t="shared" si="921"/>
        <v>120</v>
      </c>
      <c r="G607" s="131">
        <v>31</v>
      </c>
      <c r="H607" s="131">
        <v>28</v>
      </c>
      <c r="I607" s="131">
        <v>31</v>
      </c>
      <c r="J607" s="131">
        <v>30</v>
      </c>
      <c r="L607" s="117"/>
      <c r="N607" s="16">
        <f t="shared" si="922"/>
        <v>25.2</v>
      </c>
      <c r="O607" s="16">
        <f t="shared" si="923"/>
        <v>25.2</v>
      </c>
      <c r="P607" s="16">
        <f t="shared" si="924"/>
        <v>25.2</v>
      </c>
      <c r="Q607" s="16">
        <f t="shared" si="925"/>
        <v>25.2</v>
      </c>
      <c r="R607" s="132"/>
      <c r="S607" s="159" t="str">
        <f>VLOOKUP(B607,Объем!A:D,4,0)</f>
        <v>нет</v>
      </c>
      <c r="T607" s="159" t="str">
        <f>VLOOKUP(B607,Объем!A:E,5,0)</f>
        <v>нет</v>
      </c>
      <c r="U607" s="11" t="e">
        <f t="shared" si="926"/>
        <v>#VALUE!</v>
      </c>
      <c r="V607" s="95">
        <f t="shared" ref="V607:V608" si="954">$V$631*$E607*G607</f>
        <v>0.25295557323838608</v>
      </c>
      <c r="W607" s="95">
        <f t="shared" ref="W607:W608" si="955">$V$631*$E607*H607</f>
        <v>0.22847600163467127</v>
      </c>
      <c r="X607" s="95">
        <f t="shared" ref="X607:X608" si="956">$V$631*$E607*I607</f>
        <v>0.25295557323838608</v>
      </c>
      <c r="Y607" s="95">
        <f t="shared" ref="Y607:Y608" si="957">$V$631*$E607*J607</f>
        <v>0.24479571603714781</v>
      </c>
      <c r="Z607" s="95">
        <f t="shared" si="927"/>
        <v>0.18447662487041039</v>
      </c>
      <c r="AA607" s="95">
        <f t="shared" si="928"/>
        <v>0.1546572573026801</v>
      </c>
      <c r="AB607" s="95">
        <f t="shared" si="929"/>
        <v>6.4280622886024694E-2</v>
      </c>
      <c r="AC607" s="95"/>
      <c r="AD607" s="12">
        <f t="shared" si="930"/>
        <v>0.43743219810879647</v>
      </c>
      <c r="AE607" s="12">
        <f t="shared" si="931"/>
        <v>0.3831332589373514</v>
      </c>
      <c r="AF607" s="12">
        <f t="shared" si="932"/>
        <v>0.31723619612441079</v>
      </c>
      <c r="AG607" s="12">
        <f t="shared" si="933"/>
        <v>0.24479571603714781</v>
      </c>
      <c r="AH607" s="30">
        <f t="shared" si="934"/>
        <v>1189.2994088621581</v>
      </c>
      <c r="AI607" s="30">
        <f t="shared" si="935"/>
        <v>1041.6703670640497</v>
      </c>
      <c r="AJ607" s="30">
        <f t="shared" si="936"/>
        <v>862.50811474697059</v>
      </c>
      <c r="AK607" s="30">
        <f t="shared" si="937"/>
        <v>665.55548867611822</v>
      </c>
      <c r="AL607" s="4"/>
      <c r="AM607" s="30">
        <f t="shared" si="938"/>
        <v>3759.0333793492969</v>
      </c>
      <c r="AN607" s="12">
        <f t="shared" si="939"/>
        <v>0.40341450505911519</v>
      </c>
      <c r="AO607">
        <f t="shared" si="940"/>
        <v>2623.12</v>
      </c>
      <c r="AP607" s="4"/>
      <c r="AX607" s="164" t="s">
        <v>657</v>
      </c>
      <c r="AY607" s="108">
        <v>2623.12</v>
      </c>
    </row>
    <row r="608" spans="1:51" s="46" customFormat="1" x14ac:dyDescent="0.3">
      <c r="A608" s="115" t="s">
        <v>658</v>
      </c>
      <c r="B608" s="115" t="s">
        <v>1153</v>
      </c>
      <c r="C608" s="130"/>
      <c r="D608" s="130"/>
      <c r="E608" s="1">
        <f>VLOOKUP(B608,Площадь!A:B,2,0)</f>
        <v>58.7</v>
      </c>
      <c r="F608" s="46">
        <f t="shared" si="921"/>
        <v>120</v>
      </c>
      <c r="G608" s="131">
        <v>31</v>
      </c>
      <c r="H608" s="131">
        <v>28</v>
      </c>
      <c r="I608" s="131">
        <v>31</v>
      </c>
      <c r="J608" s="131">
        <v>30</v>
      </c>
      <c r="L608" s="117"/>
      <c r="N608" s="16">
        <f t="shared" si="922"/>
        <v>58.7</v>
      </c>
      <c r="O608" s="16">
        <f t="shared" si="923"/>
        <v>58.7</v>
      </c>
      <c r="P608" s="16">
        <f t="shared" si="924"/>
        <v>58.7</v>
      </c>
      <c r="Q608" s="16">
        <f t="shared" si="925"/>
        <v>58.7</v>
      </c>
      <c r="R608" s="132"/>
      <c r="S608" s="159">
        <f>VLOOKUP(B608,Объем!A:D,4,0)</f>
        <v>24.713451342158343</v>
      </c>
      <c r="T608" s="159" t="str">
        <f>VLOOKUP(B608,Объем!A:E,5,0)</f>
        <v>нет</v>
      </c>
      <c r="U608" s="11" t="e">
        <f t="shared" si="926"/>
        <v>#VALUE!</v>
      </c>
      <c r="V608" s="95">
        <f t="shared" si="954"/>
        <v>0.5892258789322723</v>
      </c>
      <c r="W608" s="95">
        <f t="shared" si="955"/>
        <v>0.53220401968076203</v>
      </c>
      <c r="X608" s="95">
        <f t="shared" si="956"/>
        <v>0.5892258789322723</v>
      </c>
      <c r="Y608" s="95">
        <f t="shared" si="957"/>
        <v>0.57021859251510221</v>
      </c>
      <c r="Z608" s="95">
        <f t="shared" si="927"/>
        <v>0.42971340793226548</v>
      </c>
      <c r="AA608" s="95">
        <f t="shared" si="928"/>
        <v>0.36025321443124297</v>
      </c>
      <c r="AB608" s="95">
        <f t="shared" si="929"/>
        <v>0.14973303823054165</v>
      </c>
      <c r="AC608" s="95"/>
      <c r="AD608" s="12">
        <f t="shared" si="930"/>
        <v>1.0189392868645377</v>
      </c>
      <c r="AE608" s="12">
        <f t="shared" si="931"/>
        <v>0.89245723411200495</v>
      </c>
      <c r="AF608" s="12">
        <f t="shared" si="932"/>
        <v>0.73895891716281392</v>
      </c>
      <c r="AG608" s="12">
        <f t="shared" si="933"/>
        <v>0.57021859251510221</v>
      </c>
      <c r="AH608" s="30">
        <f t="shared" si="934"/>
        <v>2770.3125119130427</v>
      </c>
      <c r="AI608" s="30">
        <f t="shared" si="935"/>
        <v>2426.4305772484013</v>
      </c>
      <c r="AJ608" s="30">
        <f t="shared" si="936"/>
        <v>2009.0962831606018</v>
      </c>
      <c r="AK608" s="30">
        <f t="shared" si="937"/>
        <v>1550.3217137019103</v>
      </c>
      <c r="AL608" s="4"/>
      <c r="AM608" s="30">
        <f t="shared" si="938"/>
        <v>8756.1610860239562</v>
      </c>
      <c r="AN608" s="12">
        <f t="shared" si="939"/>
        <v>0.93969966059405008</v>
      </c>
      <c r="AO608">
        <f t="shared" si="940"/>
        <v>6109.72</v>
      </c>
      <c r="AP608" s="4"/>
      <c r="AX608" s="164" t="s">
        <v>658</v>
      </c>
      <c r="AY608" s="108">
        <v>6109.72</v>
      </c>
    </row>
    <row r="609" spans="1:51" s="46" customFormat="1" x14ac:dyDescent="0.3">
      <c r="A609" s="115" t="s">
        <v>659</v>
      </c>
      <c r="B609" s="115" t="s">
        <v>1154</v>
      </c>
      <c r="C609" s="130"/>
      <c r="D609" s="130"/>
      <c r="E609" s="1">
        <f>VLOOKUP(B609,Площадь!A:B,2,0)</f>
        <v>101.8</v>
      </c>
      <c r="F609" s="46">
        <f t="shared" si="921"/>
        <v>120</v>
      </c>
      <c r="G609" s="131">
        <v>31</v>
      </c>
      <c r="H609" s="131">
        <v>28</v>
      </c>
      <c r="I609" s="131">
        <v>31</v>
      </c>
      <c r="J609" s="131">
        <v>30</v>
      </c>
      <c r="L609" s="117"/>
      <c r="N609" s="16">
        <f t="shared" si="922"/>
        <v>101.8</v>
      </c>
      <c r="O609" s="16">
        <f t="shared" si="923"/>
        <v>101.8</v>
      </c>
      <c r="P609" s="16">
        <f t="shared" si="924"/>
        <v>101.8</v>
      </c>
      <c r="Q609" s="16">
        <f t="shared" si="925"/>
        <v>101.8</v>
      </c>
      <c r="R609" s="132"/>
      <c r="S609" s="159">
        <f>VLOOKUP(B609,Объем!A:D,4,0)</f>
        <v>3.6219999999999999</v>
      </c>
      <c r="T609" s="159">
        <f>VLOOKUP(B609,Объем!A:E,5,0)</f>
        <v>3.6219999999999999</v>
      </c>
      <c r="U609" s="11">
        <f t="shared" si="926"/>
        <v>0</v>
      </c>
      <c r="V609" s="95">
        <f>$U609*V$627/G$1*G609</f>
        <v>0</v>
      </c>
      <c r="W609" s="95">
        <f t="shared" ref="W609" si="958">$U609*W$627/H$1*H609</f>
        <v>0</v>
      </c>
      <c r="X609" s="95">
        <f t="shared" ref="X609" si="959">$U609*X$627/I$1*I609</f>
        <v>0</v>
      </c>
      <c r="Y609" s="95">
        <f t="shared" ref="Y609" si="960">$U609*Y$627/J$1*J609</f>
        <v>0</v>
      </c>
      <c r="Z609" s="95">
        <f t="shared" si="927"/>
        <v>0.74522700046856261</v>
      </c>
      <c r="AA609" s="95">
        <f t="shared" si="928"/>
        <v>0.62476622196082676</v>
      </c>
      <c r="AB609" s="95">
        <f t="shared" si="929"/>
        <v>0.2596733099125918</v>
      </c>
      <c r="AC609" s="95"/>
      <c r="AD609" s="12">
        <f t="shared" si="930"/>
        <v>0.74522700046856261</v>
      </c>
      <c r="AE609" s="12">
        <f t="shared" si="931"/>
        <v>0.62476622196082676</v>
      </c>
      <c r="AF609" s="12">
        <f t="shared" si="932"/>
        <v>0.2596733099125918</v>
      </c>
      <c r="AG609" s="12">
        <f t="shared" si="933"/>
        <v>0</v>
      </c>
      <c r="AH609" s="30">
        <f t="shared" si="934"/>
        <v>2026.1380734139375</v>
      </c>
      <c r="AI609" s="30">
        <f t="shared" si="935"/>
        <v>1698.6268995915352</v>
      </c>
      <c r="AJ609" s="30">
        <f t="shared" si="936"/>
        <v>706.00498845655284</v>
      </c>
      <c r="AK609" s="30">
        <f t="shared" si="937"/>
        <v>0</v>
      </c>
      <c r="AL609" s="4"/>
      <c r="AM609" s="30">
        <f t="shared" si="938"/>
        <v>4430.7699614620251</v>
      </c>
      <c r="AN609" s="12">
        <f t="shared" si="939"/>
        <v>1.6296665323419812</v>
      </c>
      <c r="AO609">
        <f t="shared" si="940"/>
        <v>4055.4</v>
      </c>
      <c r="AP609" s="4"/>
      <c r="AX609" s="164" t="s">
        <v>659</v>
      </c>
      <c r="AY609" s="108">
        <v>4055.4</v>
      </c>
    </row>
    <row r="610" spans="1:51" s="46" customFormat="1" x14ac:dyDescent="0.3">
      <c r="A610" s="115" t="s">
        <v>660</v>
      </c>
      <c r="B610" s="115" t="s">
        <v>1155</v>
      </c>
      <c r="C610" s="130"/>
      <c r="D610" s="130"/>
      <c r="E610" s="1">
        <f>VLOOKUP(B610,Площадь!A:B,2,0)</f>
        <v>62</v>
      </c>
      <c r="F610" s="46">
        <f t="shared" si="921"/>
        <v>120</v>
      </c>
      <c r="G610" s="131">
        <v>31</v>
      </c>
      <c r="H610" s="131">
        <v>28</v>
      </c>
      <c r="I610" s="131">
        <v>31</v>
      </c>
      <c r="J610" s="131">
        <v>30</v>
      </c>
      <c r="L610" s="117"/>
      <c r="N610" s="16">
        <f t="shared" si="922"/>
        <v>62</v>
      </c>
      <c r="O610" s="16">
        <f t="shared" si="923"/>
        <v>62</v>
      </c>
      <c r="P610" s="16">
        <f t="shared" si="924"/>
        <v>62</v>
      </c>
      <c r="Q610" s="16">
        <f t="shared" si="925"/>
        <v>62</v>
      </c>
      <c r="R610" s="132"/>
      <c r="S610" s="159">
        <f>VLOOKUP(B610,Объем!A:D,4,0)</f>
        <v>24.724236106083641</v>
      </c>
      <c r="T610" s="159" t="str">
        <f>VLOOKUP(B610,Объем!A:E,5,0)</f>
        <v>нет</v>
      </c>
      <c r="U610" s="11" t="e">
        <f t="shared" si="926"/>
        <v>#VALUE!</v>
      </c>
      <c r="V610" s="95">
        <f t="shared" ref="V610:V614" si="961">$V$631*$E610*G610</f>
        <v>0.62235101352301336</v>
      </c>
      <c r="W610" s="95">
        <f t="shared" ref="W610:W614" si="962">$V$631*$E610*H610</f>
        <v>0.56212349608530232</v>
      </c>
      <c r="X610" s="95">
        <f t="shared" ref="X610:X614" si="963">$V$631*$E610*I610</f>
        <v>0.62235101352301336</v>
      </c>
      <c r="Y610" s="95">
        <f t="shared" ref="Y610:Y614" si="964">$V$631*$E610*J610</f>
        <v>0.60227517437710965</v>
      </c>
      <c r="Z610" s="95">
        <f t="shared" si="927"/>
        <v>0.45387106118910492</v>
      </c>
      <c r="AA610" s="95">
        <f t="shared" si="928"/>
        <v>0.38050595050659392</v>
      </c>
      <c r="AB610" s="95">
        <f t="shared" si="929"/>
        <v>0.15815073884656869</v>
      </c>
      <c r="AC610" s="95"/>
      <c r="AD610" s="12">
        <f t="shared" si="930"/>
        <v>1.0762220747121183</v>
      </c>
      <c r="AE610" s="12">
        <f t="shared" si="931"/>
        <v>0.94262944659189629</v>
      </c>
      <c r="AF610" s="12">
        <f t="shared" si="932"/>
        <v>0.78050175236958208</v>
      </c>
      <c r="AG610" s="12">
        <f t="shared" si="933"/>
        <v>0.60227517437710965</v>
      </c>
      <c r="AH610" s="30">
        <f t="shared" si="934"/>
        <v>2926.0541011688015</v>
      </c>
      <c r="AI610" s="30">
        <f t="shared" si="935"/>
        <v>2562.8397919829795</v>
      </c>
      <c r="AJ610" s="30">
        <f t="shared" si="936"/>
        <v>2122.0437743774673</v>
      </c>
      <c r="AK610" s="30">
        <f t="shared" si="937"/>
        <v>1637.4777895999734</v>
      </c>
      <c r="AL610" s="4"/>
      <c r="AM610" s="30">
        <f t="shared" si="938"/>
        <v>9248.415457129222</v>
      </c>
      <c r="AN610" s="12">
        <f t="shared" si="939"/>
        <v>0.9925277505422675</v>
      </c>
      <c r="AO610">
        <f t="shared" si="940"/>
        <v>7279.92</v>
      </c>
      <c r="AP610" s="4"/>
      <c r="AX610" s="164" t="s">
        <v>660</v>
      </c>
      <c r="AY610" s="108">
        <v>7279.92</v>
      </c>
    </row>
    <row r="611" spans="1:51" s="46" customFormat="1" x14ac:dyDescent="0.3">
      <c r="A611" s="115" t="s">
        <v>661</v>
      </c>
      <c r="B611" s="115" t="s">
        <v>163</v>
      </c>
      <c r="C611" s="130"/>
      <c r="D611" s="130"/>
      <c r="E611" s="1">
        <f>VLOOKUP(B611,Площадь!A:B,2,0)</f>
        <v>35</v>
      </c>
      <c r="F611" s="46">
        <f t="shared" si="921"/>
        <v>120</v>
      </c>
      <c r="G611" s="131">
        <v>31</v>
      </c>
      <c r="H611" s="131">
        <v>28</v>
      </c>
      <c r="I611" s="131">
        <v>31</v>
      </c>
      <c r="J611" s="131">
        <v>30</v>
      </c>
      <c r="L611" s="117"/>
      <c r="N611" s="16">
        <f t="shared" si="922"/>
        <v>35</v>
      </c>
      <c r="O611" s="16">
        <f t="shared" si="923"/>
        <v>35</v>
      </c>
      <c r="P611" s="16">
        <f t="shared" si="924"/>
        <v>35</v>
      </c>
      <c r="Q611" s="16">
        <f t="shared" si="925"/>
        <v>35</v>
      </c>
      <c r="R611" s="132"/>
      <c r="S611" s="159" t="str">
        <f>VLOOKUP(B611,Объем!A:D,4,0)</f>
        <v>нет</v>
      </c>
      <c r="T611" s="159" t="str">
        <f>VLOOKUP(B611,Объем!A:E,5,0)</f>
        <v>нет</v>
      </c>
      <c r="U611" s="11" t="e">
        <f t="shared" si="926"/>
        <v>#VALUE!</v>
      </c>
      <c r="V611" s="95">
        <f t="shared" si="961"/>
        <v>0.35132718505331395</v>
      </c>
      <c r="W611" s="95">
        <f t="shared" si="962"/>
        <v>0.31732778004815454</v>
      </c>
      <c r="X611" s="95">
        <f t="shared" si="963"/>
        <v>0.35132718505331395</v>
      </c>
      <c r="Y611" s="95">
        <f t="shared" si="964"/>
        <v>0.33999405005159411</v>
      </c>
      <c r="Z611" s="95">
        <f t="shared" si="927"/>
        <v>0.25621753454223667</v>
      </c>
      <c r="AA611" s="95">
        <f t="shared" si="928"/>
        <v>0.21480174625372236</v>
      </c>
      <c r="AB611" s="95">
        <f t="shared" si="929"/>
        <v>8.927864289725651E-2</v>
      </c>
      <c r="AC611" s="95"/>
      <c r="AD611" s="12">
        <f t="shared" si="930"/>
        <v>0.60754471959555056</v>
      </c>
      <c r="AE611" s="12">
        <f t="shared" si="931"/>
        <v>0.53212952630187693</v>
      </c>
      <c r="AF611" s="12">
        <f t="shared" si="932"/>
        <v>0.44060582795057046</v>
      </c>
      <c r="AG611" s="12">
        <f t="shared" si="933"/>
        <v>0.33999405005159411</v>
      </c>
      <c r="AH611" s="30">
        <f t="shared" si="934"/>
        <v>1651.8047345307748</v>
      </c>
      <c r="AI611" s="30">
        <f t="shared" si="935"/>
        <v>1446.764398700069</v>
      </c>
      <c r="AJ611" s="30">
        <f t="shared" si="936"/>
        <v>1197.92793714857</v>
      </c>
      <c r="AK611" s="30">
        <f t="shared" si="937"/>
        <v>924.38262316127521</v>
      </c>
      <c r="AL611" s="4"/>
      <c r="AM611" s="30">
        <f t="shared" si="938"/>
        <v>5220.8796935406881</v>
      </c>
      <c r="AN611" s="12">
        <f t="shared" si="939"/>
        <v>0.56029792369321552</v>
      </c>
      <c r="AO611">
        <f t="shared" si="940"/>
        <v>3643.2</v>
      </c>
      <c r="AP611" s="4"/>
      <c r="AX611" s="164" t="s">
        <v>661</v>
      </c>
      <c r="AY611" s="108">
        <v>3643.2</v>
      </c>
    </row>
    <row r="612" spans="1:51" s="46" customFormat="1" x14ac:dyDescent="0.3">
      <c r="A612" s="115" t="s">
        <v>662</v>
      </c>
      <c r="B612" s="115" t="s">
        <v>1156</v>
      </c>
      <c r="C612" s="130"/>
      <c r="D612" s="130"/>
      <c r="E612" s="1">
        <f>VLOOKUP(B612,Площадь!A:B,2,0)</f>
        <v>40.200000000000003</v>
      </c>
      <c r="F612" s="46">
        <f t="shared" si="921"/>
        <v>120</v>
      </c>
      <c r="G612" s="131">
        <v>31</v>
      </c>
      <c r="H612" s="131">
        <v>28</v>
      </c>
      <c r="I612" s="131">
        <v>31</v>
      </c>
      <c r="J612" s="131">
        <v>30</v>
      </c>
      <c r="L612" s="117"/>
      <c r="N612" s="16">
        <f t="shared" si="922"/>
        <v>40.200000000000003</v>
      </c>
      <c r="O612" s="16">
        <f t="shared" si="923"/>
        <v>40.200000000000003</v>
      </c>
      <c r="P612" s="16">
        <f t="shared" si="924"/>
        <v>40.200000000000003</v>
      </c>
      <c r="Q612" s="16">
        <f t="shared" si="925"/>
        <v>40.200000000000003</v>
      </c>
      <c r="R612" s="132"/>
      <c r="S612" s="159">
        <f>VLOOKUP(B612,Объем!A:D,4,0)</f>
        <v>16.249320680660396</v>
      </c>
      <c r="T612" s="159" t="str">
        <f>VLOOKUP(B612,Объем!A:E,5,0)</f>
        <v>нет</v>
      </c>
      <c r="U612" s="11" t="e">
        <f t="shared" si="926"/>
        <v>#VALUE!</v>
      </c>
      <c r="V612" s="95">
        <f t="shared" si="961"/>
        <v>0.40352436683266346</v>
      </c>
      <c r="W612" s="95">
        <f t="shared" si="962"/>
        <v>0.36447362165530894</v>
      </c>
      <c r="X612" s="95">
        <f t="shared" si="963"/>
        <v>0.40352436683266346</v>
      </c>
      <c r="Y612" s="95">
        <f t="shared" si="964"/>
        <v>0.39050745177354529</v>
      </c>
      <c r="Z612" s="95">
        <f t="shared" si="927"/>
        <v>0.29428413967422612</v>
      </c>
      <c r="AA612" s="95">
        <f t="shared" si="928"/>
        <v>0.24671514855427543</v>
      </c>
      <c r="AB612" s="95">
        <f t="shared" si="929"/>
        <v>0.10254289841342035</v>
      </c>
      <c r="AC612" s="95"/>
      <c r="AD612" s="12">
        <f t="shared" si="930"/>
        <v>0.69780850650688953</v>
      </c>
      <c r="AE612" s="12">
        <f t="shared" si="931"/>
        <v>0.6111887702095844</v>
      </c>
      <c r="AF612" s="12">
        <f t="shared" si="932"/>
        <v>0.50606726524608381</v>
      </c>
      <c r="AG612" s="12">
        <f t="shared" si="933"/>
        <v>0.39050745177354529</v>
      </c>
      <c r="AH612" s="30">
        <f t="shared" si="934"/>
        <v>1897.2157236610615</v>
      </c>
      <c r="AI612" s="30">
        <f t="shared" si="935"/>
        <v>1661.7122522212223</v>
      </c>
      <c r="AJ612" s="30">
        <f t="shared" si="936"/>
        <v>1375.9058020963578</v>
      </c>
      <c r="AK612" s="30">
        <f t="shared" si="937"/>
        <v>1061.7194700309506</v>
      </c>
      <c r="AL612" s="4"/>
      <c r="AM612" s="30">
        <f t="shared" si="938"/>
        <v>5996.5532480095917</v>
      </c>
      <c r="AN612" s="12">
        <f t="shared" si="939"/>
        <v>0.64354218664192187</v>
      </c>
      <c r="AO612">
        <f t="shared" si="940"/>
        <v>4183.72</v>
      </c>
      <c r="AP612" s="4"/>
      <c r="AX612" s="164" t="s">
        <v>662</v>
      </c>
      <c r="AY612" s="108">
        <v>4183.72</v>
      </c>
    </row>
    <row r="613" spans="1:51" s="46" customFormat="1" x14ac:dyDescent="0.3">
      <c r="A613" s="115" t="s">
        <v>663</v>
      </c>
      <c r="B613" s="115" t="s">
        <v>1157</v>
      </c>
      <c r="C613" s="130"/>
      <c r="D613" s="130"/>
      <c r="E613" s="1">
        <f>VLOOKUP(B613,Площадь!A:B,2,0)</f>
        <v>69.5</v>
      </c>
      <c r="F613" s="46">
        <f t="shared" si="921"/>
        <v>120</v>
      </c>
      <c r="G613" s="131">
        <v>31</v>
      </c>
      <c r="H613" s="131">
        <v>28</v>
      </c>
      <c r="I613" s="131">
        <v>31</v>
      </c>
      <c r="J613" s="131">
        <v>30</v>
      </c>
      <c r="L613" s="117"/>
      <c r="N613" s="16">
        <f t="shared" si="922"/>
        <v>69.5</v>
      </c>
      <c r="O613" s="16">
        <f t="shared" si="923"/>
        <v>69.5</v>
      </c>
      <c r="P613" s="16">
        <f t="shared" si="924"/>
        <v>69.5</v>
      </c>
      <c r="Q613" s="16">
        <f t="shared" si="925"/>
        <v>69.5</v>
      </c>
      <c r="R613" s="132"/>
      <c r="S613" s="159">
        <f>VLOOKUP(B613,Объем!A:D,4,0)</f>
        <v>26.273458215690532</v>
      </c>
      <c r="T613" s="159" t="str">
        <f>VLOOKUP(B613,Объем!A:E,5,0)</f>
        <v>нет</v>
      </c>
      <c r="U613" s="11" t="e">
        <f t="shared" si="926"/>
        <v>#VALUE!</v>
      </c>
      <c r="V613" s="95">
        <f t="shared" si="961"/>
        <v>0.69763541032015197</v>
      </c>
      <c r="W613" s="95">
        <f t="shared" si="962"/>
        <v>0.63012230609562114</v>
      </c>
      <c r="X613" s="95">
        <f t="shared" si="963"/>
        <v>0.69763541032015197</v>
      </c>
      <c r="Y613" s="95">
        <f t="shared" si="964"/>
        <v>0.67513104224530829</v>
      </c>
      <c r="Z613" s="95">
        <f t="shared" si="927"/>
        <v>0.50877481859101281</v>
      </c>
      <c r="AA613" s="95">
        <f t="shared" si="928"/>
        <v>0.42653489613239154</v>
      </c>
      <c r="AB613" s="95">
        <f t="shared" si="929"/>
        <v>0.17728187661026651</v>
      </c>
      <c r="AC613" s="95"/>
      <c r="AD613" s="12">
        <f t="shared" si="930"/>
        <v>1.2064102289111647</v>
      </c>
      <c r="AE613" s="12">
        <f t="shared" si="931"/>
        <v>1.0566572022280127</v>
      </c>
      <c r="AF613" s="12">
        <f t="shared" si="932"/>
        <v>0.87491728693041848</v>
      </c>
      <c r="AG613" s="12">
        <f t="shared" si="933"/>
        <v>0.67513104224530829</v>
      </c>
      <c r="AH613" s="30">
        <f t="shared" si="934"/>
        <v>3280.0122585682529</v>
      </c>
      <c r="AI613" s="30">
        <f t="shared" si="935"/>
        <v>2872.8607345615656</v>
      </c>
      <c r="AJ613" s="30">
        <f t="shared" si="936"/>
        <v>2378.7426180521607</v>
      </c>
      <c r="AK613" s="30">
        <f t="shared" si="937"/>
        <v>1835.5597802773891</v>
      </c>
      <c r="AL613" s="4"/>
      <c r="AM613" s="30">
        <f t="shared" si="938"/>
        <v>10367.175391459368</v>
      </c>
      <c r="AN613" s="12">
        <f t="shared" si="939"/>
        <v>1.112591591333671</v>
      </c>
      <c r="AO613">
        <f t="shared" si="940"/>
        <v>8194.52</v>
      </c>
      <c r="AP613" s="4"/>
      <c r="AX613" s="164" t="s">
        <v>663</v>
      </c>
      <c r="AY613" s="108">
        <v>8194.52</v>
      </c>
    </row>
    <row r="614" spans="1:51" s="46" customFormat="1" x14ac:dyDescent="0.3">
      <c r="A614" s="115" t="s">
        <v>664</v>
      </c>
      <c r="B614" s="115" t="s">
        <v>164</v>
      </c>
      <c r="C614" s="130"/>
      <c r="D614" s="130"/>
      <c r="E614" s="1">
        <f>VLOOKUP(B614,Площадь!A:B,2,0)</f>
        <v>153.9</v>
      </c>
      <c r="F614" s="46">
        <f t="shared" si="921"/>
        <v>120</v>
      </c>
      <c r="G614" s="131">
        <v>31</v>
      </c>
      <c r="H614" s="131">
        <v>28</v>
      </c>
      <c r="I614" s="131">
        <v>31</v>
      </c>
      <c r="J614" s="131">
        <v>30</v>
      </c>
      <c r="L614" s="117"/>
      <c r="N614" s="16">
        <f t="shared" si="922"/>
        <v>153.9</v>
      </c>
      <c r="O614" s="16">
        <f t="shared" si="923"/>
        <v>153.9</v>
      </c>
      <c r="P614" s="16">
        <f t="shared" si="924"/>
        <v>153.9</v>
      </c>
      <c r="Q614" s="16">
        <f t="shared" si="925"/>
        <v>153.9</v>
      </c>
      <c r="R614" s="132"/>
      <c r="S614" s="159" t="str">
        <f>VLOOKUP(B614,Объем!A:D,4,0)</f>
        <v>нет</v>
      </c>
      <c r="T614" s="159" t="str">
        <f>VLOOKUP(B614,Объем!A:E,5,0)</f>
        <v>нет</v>
      </c>
      <c r="U614" s="11" t="e">
        <f t="shared" si="926"/>
        <v>#VALUE!</v>
      </c>
      <c r="V614" s="95">
        <f t="shared" si="961"/>
        <v>1.5448358222772862</v>
      </c>
      <c r="W614" s="95">
        <f t="shared" si="962"/>
        <v>1.3953355814117423</v>
      </c>
      <c r="X614" s="95">
        <f t="shared" si="963"/>
        <v>1.5448358222772862</v>
      </c>
      <c r="Y614" s="95">
        <f t="shared" si="964"/>
        <v>1.4950024086554383</v>
      </c>
      <c r="Z614" s="95">
        <f t="shared" si="927"/>
        <v>1.1266251018871491</v>
      </c>
      <c r="AA614" s="95">
        <f t="shared" si="928"/>
        <v>0.9445139642413678</v>
      </c>
      <c r="AB614" s="95">
        <f t="shared" si="929"/>
        <v>0.39257094691107935</v>
      </c>
      <c r="AC614" s="95"/>
      <c r="AD614" s="12">
        <f t="shared" si="930"/>
        <v>2.6714609241644354</v>
      </c>
      <c r="AE614" s="12">
        <f t="shared" si="931"/>
        <v>2.3398495456531103</v>
      </c>
      <c r="AF614" s="12">
        <f t="shared" si="932"/>
        <v>1.9374067691883656</v>
      </c>
      <c r="AG614" s="12">
        <f t="shared" si="933"/>
        <v>1.4950024086554383</v>
      </c>
      <c r="AH614" s="30">
        <f t="shared" si="934"/>
        <v>7263.2213898367509</v>
      </c>
      <c r="AI614" s="30">
        <f t="shared" si="935"/>
        <v>6361.6297417125897</v>
      </c>
      <c r="AJ614" s="30">
        <f t="shared" si="936"/>
        <v>5267.460272204713</v>
      </c>
      <c r="AK614" s="30">
        <f t="shared" si="937"/>
        <v>4064.6424487005793</v>
      </c>
      <c r="AL614" s="4"/>
      <c r="AM614" s="30">
        <f t="shared" si="938"/>
        <v>22956.953852454633</v>
      </c>
      <c r="AN614" s="12">
        <f t="shared" si="939"/>
        <v>2.4637100130395964</v>
      </c>
      <c r="AO614">
        <f t="shared" si="940"/>
        <v>16017.12</v>
      </c>
      <c r="AP614" s="4"/>
      <c r="AX614" s="164" t="s">
        <v>664</v>
      </c>
      <c r="AY614" s="108">
        <v>16017.12</v>
      </c>
    </row>
    <row r="615" spans="1:51" s="46" customFormat="1" x14ac:dyDescent="0.3">
      <c r="A615" s="115" t="s">
        <v>665</v>
      </c>
      <c r="B615" s="115" t="s">
        <v>1158</v>
      </c>
      <c r="C615" s="130"/>
      <c r="D615" s="130"/>
      <c r="E615" s="1">
        <f>VLOOKUP(B615,Площадь!A:B,2,0)</f>
        <v>62.7</v>
      </c>
      <c r="F615" s="46">
        <f t="shared" si="921"/>
        <v>120</v>
      </c>
      <c r="G615" s="131">
        <v>31</v>
      </c>
      <c r="H615" s="131">
        <v>28</v>
      </c>
      <c r="I615" s="131">
        <v>31</v>
      </c>
      <c r="J615" s="131">
        <v>30</v>
      </c>
      <c r="L615" s="117"/>
      <c r="N615" s="16">
        <f t="shared" si="922"/>
        <v>62.7</v>
      </c>
      <c r="O615" s="16">
        <f t="shared" si="923"/>
        <v>62.7</v>
      </c>
      <c r="P615" s="16">
        <f t="shared" si="924"/>
        <v>62.7</v>
      </c>
      <c r="Q615" s="16">
        <f t="shared" si="925"/>
        <v>62.7</v>
      </c>
      <c r="R615" s="132"/>
      <c r="S615" s="159">
        <f>VLOOKUP(B615,Объем!A:D,4,0)</f>
        <v>15.923</v>
      </c>
      <c r="T615" s="159">
        <f>VLOOKUP(B615,Объем!A:E,5,0)</f>
        <v>17</v>
      </c>
      <c r="U615" s="11">
        <f t="shared" si="926"/>
        <v>1.077</v>
      </c>
      <c r="V615" s="95">
        <f t="shared" ref="V615:V616" si="965">$U615*V$627/G$1*G615</f>
        <v>0.34861951067081276</v>
      </c>
      <c r="W615" s="95">
        <f t="shared" ref="W615:W616" si="966">$U615*W$627/H$1*H615</f>
        <v>0.31391912534438782</v>
      </c>
      <c r="X615" s="95">
        <f t="shared" ref="X615:X616" si="967">$U615*X$627/I$1*I615</f>
        <v>0.24853668105913521</v>
      </c>
      <c r="Y615" s="95">
        <f t="shared" ref="Y615:Y616" si="968">$U615*Y$627/J$1*J615</f>
        <v>0.16592468292566431</v>
      </c>
      <c r="Z615" s="95">
        <f t="shared" si="927"/>
        <v>0.45899541187994969</v>
      </c>
      <c r="AA615" s="95">
        <f t="shared" si="928"/>
        <v>0.38480198543166838</v>
      </c>
      <c r="AB615" s="95">
        <f t="shared" si="929"/>
        <v>0.15993631170451381</v>
      </c>
      <c r="AC615" s="95"/>
      <c r="AD615" s="12">
        <f t="shared" si="930"/>
        <v>0.8076149225507625</v>
      </c>
      <c r="AE615" s="12">
        <f t="shared" si="931"/>
        <v>0.69872111077605625</v>
      </c>
      <c r="AF615" s="12">
        <f t="shared" si="932"/>
        <v>0.40847299276364901</v>
      </c>
      <c r="AG615" s="12">
        <f t="shared" si="933"/>
        <v>0.16592468292566431</v>
      </c>
      <c r="AH615" s="30">
        <f t="shared" si="934"/>
        <v>2195.7596037294643</v>
      </c>
      <c r="AI615" s="30">
        <f t="shared" si="935"/>
        <v>1899.6969304001573</v>
      </c>
      <c r="AJ615" s="30">
        <f t="shared" si="936"/>
        <v>1110.5645421856643</v>
      </c>
      <c r="AK615" s="30">
        <f t="shared" si="937"/>
        <v>451.11934643195468</v>
      </c>
      <c r="AL615" s="4"/>
      <c r="AM615" s="30">
        <f t="shared" si="938"/>
        <v>5657.1404227472412</v>
      </c>
      <c r="AN615" s="12">
        <f t="shared" si="939"/>
        <v>1.0037337090161318</v>
      </c>
      <c r="AO615">
        <f t="shared" si="940"/>
        <v>4769.88</v>
      </c>
      <c r="AP615" s="4"/>
      <c r="AX615" s="164" t="s">
        <v>665</v>
      </c>
      <c r="AY615" s="108">
        <v>4769.88</v>
      </c>
    </row>
    <row r="616" spans="1:51" s="46" customFormat="1" x14ac:dyDescent="0.3">
      <c r="A616" s="115" t="s">
        <v>666</v>
      </c>
      <c r="B616" s="115" t="s">
        <v>1159</v>
      </c>
      <c r="C616" s="130"/>
      <c r="D616" s="130"/>
      <c r="E616" s="1">
        <f>VLOOKUP(B616,Площадь!A:B,2,0)</f>
        <v>49.1</v>
      </c>
      <c r="F616" s="46">
        <f t="shared" si="921"/>
        <v>120</v>
      </c>
      <c r="G616" s="131">
        <v>31</v>
      </c>
      <c r="H616" s="131">
        <v>28</v>
      </c>
      <c r="I616" s="131">
        <v>31</v>
      </c>
      <c r="J616" s="131">
        <v>30</v>
      </c>
      <c r="L616" s="117"/>
      <c r="N616" s="16">
        <f t="shared" si="922"/>
        <v>49.1</v>
      </c>
      <c r="O616" s="16">
        <f t="shared" si="923"/>
        <v>49.1</v>
      </c>
      <c r="P616" s="16">
        <f t="shared" si="924"/>
        <v>49.1</v>
      </c>
      <c r="Q616" s="16">
        <f t="shared" si="925"/>
        <v>49.1</v>
      </c>
      <c r="R616" s="132"/>
      <c r="S616" s="159">
        <f>VLOOKUP(B616,Объем!A:D,4,0)</f>
        <v>3.7389999999999999</v>
      </c>
      <c r="T616" s="159">
        <f>VLOOKUP(B616,Объем!A:E,5,0)</f>
        <v>9.0790000000000006</v>
      </c>
      <c r="U616" s="11">
        <f t="shared" si="926"/>
        <v>5.3400000000000007</v>
      </c>
      <c r="V616" s="95">
        <f t="shared" si="965"/>
        <v>1.7285312785349491</v>
      </c>
      <c r="W616" s="95">
        <f t="shared" si="966"/>
        <v>1.5564792287270484</v>
      </c>
      <c r="X616" s="95">
        <f t="shared" si="967"/>
        <v>1.2322988643043475</v>
      </c>
      <c r="Y616" s="95">
        <f t="shared" si="968"/>
        <v>0.82269062843365603</v>
      </c>
      <c r="Z616" s="95">
        <f t="shared" si="927"/>
        <v>0.35943659845782344</v>
      </c>
      <c r="AA616" s="95">
        <f t="shared" si="928"/>
        <v>0.30133616403022195</v>
      </c>
      <c r="AB616" s="95">
        <f t="shared" si="929"/>
        <v>0.12524518189300843</v>
      </c>
      <c r="AC616" s="95"/>
      <c r="AD616" s="12">
        <f t="shared" si="930"/>
        <v>2.0879678769927725</v>
      </c>
      <c r="AE616" s="12">
        <f t="shared" si="931"/>
        <v>1.8578153927572703</v>
      </c>
      <c r="AF616" s="12">
        <f t="shared" si="932"/>
        <v>1.357544046197356</v>
      </c>
      <c r="AG616" s="12">
        <f t="shared" si="933"/>
        <v>0.82269062843365603</v>
      </c>
      <c r="AH616" s="30">
        <f t="shared" si="934"/>
        <v>5676.8088233254903</v>
      </c>
      <c r="AI616" s="30">
        <f t="shared" si="935"/>
        <v>5051.0656461363214</v>
      </c>
      <c r="AJ616" s="30">
        <f t="shared" si="936"/>
        <v>3690.9179036822957</v>
      </c>
      <c r="AK616" s="30">
        <f t="shared" si="937"/>
        <v>2236.7477343979926</v>
      </c>
      <c r="AL616" s="4"/>
      <c r="AM616" s="30">
        <f t="shared" si="938"/>
        <v>16655.5401075421</v>
      </c>
      <c r="AN616" s="12">
        <f t="shared" si="939"/>
        <v>0.78601794438105377</v>
      </c>
      <c r="AO616">
        <f t="shared" si="940"/>
        <v>4869.96</v>
      </c>
      <c r="AP616" s="4"/>
      <c r="AX616" s="164" t="s">
        <v>666</v>
      </c>
      <c r="AY616" s="108">
        <v>4869.96</v>
      </c>
    </row>
    <row r="617" spans="1:51" s="46" customFormat="1" x14ac:dyDescent="0.3">
      <c r="A617" s="115" t="s">
        <v>667</v>
      </c>
      <c r="B617" s="115" t="s">
        <v>1160</v>
      </c>
      <c r="C617" s="130"/>
      <c r="D617" s="130"/>
      <c r="E617" s="1">
        <f>VLOOKUP(B617,Площадь!A:B,2,0)</f>
        <v>41</v>
      </c>
      <c r="F617" s="46">
        <f t="shared" si="921"/>
        <v>120</v>
      </c>
      <c r="G617" s="131">
        <v>31</v>
      </c>
      <c r="H617" s="131">
        <v>28</v>
      </c>
      <c r="I617" s="131">
        <v>31</v>
      </c>
      <c r="J617" s="131">
        <v>30</v>
      </c>
      <c r="L617" s="117"/>
      <c r="N617" s="16">
        <f t="shared" si="922"/>
        <v>41</v>
      </c>
      <c r="O617" s="16">
        <f t="shared" si="923"/>
        <v>41</v>
      </c>
      <c r="P617" s="16">
        <f t="shared" si="924"/>
        <v>41</v>
      </c>
      <c r="Q617" s="16">
        <f t="shared" si="925"/>
        <v>41</v>
      </c>
      <c r="R617" s="132"/>
      <c r="S617" s="159" t="str">
        <f>VLOOKUP(B617,Объем!A:D,4,0)</f>
        <v>нет</v>
      </c>
      <c r="T617" s="159" t="str">
        <f>VLOOKUP(B617,Объем!A:E,5,0)</f>
        <v>нет</v>
      </c>
      <c r="U617" s="11" t="e">
        <f t="shared" si="926"/>
        <v>#VALUE!</v>
      </c>
      <c r="V617" s="95">
        <f t="shared" ref="V617:V620" si="969">$V$631*$E617*G617</f>
        <v>0.41155470249102494</v>
      </c>
      <c r="W617" s="95">
        <f t="shared" ref="W617:W620" si="970">$V$631*$E617*H617</f>
        <v>0.37172682805640961</v>
      </c>
      <c r="X617" s="95">
        <f t="shared" ref="X617:X620" si="971">$V$631*$E617*I617</f>
        <v>0.41155470249102494</v>
      </c>
      <c r="Y617" s="95">
        <f t="shared" ref="Y617:Y620" si="972">$V$631*$E617*J617</f>
        <v>0.39827874434615318</v>
      </c>
      <c r="Z617" s="95">
        <f t="shared" si="927"/>
        <v>0.30014054046376293</v>
      </c>
      <c r="AA617" s="95">
        <f t="shared" si="928"/>
        <v>0.2516249027543605</v>
      </c>
      <c r="AB617" s="95">
        <f t="shared" si="929"/>
        <v>0.10458355310821477</v>
      </c>
      <c r="AC617" s="95"/>
      <c r="AD617" s="12">
        <f t="shared" si="930"/>
        <v>0.71169524295478781</v>
      </c>
      <c r="AE617" s="12">
        <f t="shared" si="931"/>
        <v>0.62335173081077011</v>
      </c>
      <c r="AF617" s="12">
        <f t="shared" si="932"/>
        <v>0.51613825559923976</v>
      </c>
      <c r="AG617" s="12">
        <f t="shared" si="933"/>
        <v>0.39827874434615318</v>
      </c>
      <c r="AH617" s="30">
        <f t="shared" si="934"/>
        <v>1934.9712604503363</v>
      </c>
      <c r="AI617" s="30">
        <f t="shared" si="935"/>
        <v>1694.7811527629381</v>
      </c>
      <c r="AJ617" s="30">
        <f t="shared" si="936"/>
        <v>1403.2870120883251</v>
      </c>
      <c r="AK617" s="30">
        <f t="shared" si="937"/>
        <v>1082.8482157032083</v>
      </c>
      <c r="AL617" s="4"/>
      <c r="AM617" s="30">
        <f t="shared" si="938"/>
        <v>6115.8876410048078</v>
      </c>
      <c r="AN617" s="12">
        <f t="shared" si="939"/>
        <v>0.65634899632633814</v>
      </c>
      <c r="AO617">
        <f t="shared" si="940"/>
        <v>4267.4399999999996</v>
      </c>
      <c r="AP617" s="4"/>
      <c r="AX617" s="164" t="s">
        <v>667</v>
      </c>
      <c r="AY617" s="108">
        <v>4267.4399999999996</v>
      </c>
    </row>
    <row r="618" spans="1:51" s="46" customFormat="1" x14ac:dyDescent="0.3">
      <c r="A618" s="115" t="s">
        <v>668</v>
      </c>
      <c r="B618" s="115" t="s">
        <v>1161</v>
      </c>
      <c r="C618" s="130"/>
      <c r="D618" s="130"/>
      <c r="E618" s="1">
        <f>VLOOKUP(B618,Площадь!A:B,2,0)</f>
        <v>78.2</v>
      </c>
      <c r="F618" s="46">
        <f t="shared" si="921"/>
        <v>120</v>
      </c>
      <c r="G618" s="131">
        <v>31</v>
      </c>
      <c r="H618" s="131">
        <v>28</v>
      </c>
      <c r="I618" s="131">
        <v>31</v>
      </c>
      <c r="J618" s="131">
        <v>30</v>
      </c>
      <c r="L618" s="117"/>
      <c r="N618" s="16">
        <f t="shared" si="922"/>
        <v>78.2</v>
      </c>
      <c r="O618" s="16">
        <f t="shared" si="923"/>
        <v>78.2</v>
      </c>
      <c r="P618" s="16">
        <f t="shared" si="924"/>
        <v>78.2</v>
      </c>
      <c r="Q618" s="16">
        <f t="shared" si="925"/>
        <v>78.2</v>
      </c>
      <c r="R618" s="132"/>
      <c r="S618" s="159" t="str">
        <f>VLOOKUP(B618,Объем!A:D,4,0)</f>
        <v>нет</v>
      </c>
      <c r="T618" s="159" t="str">
        <f>VLOOKUP(B618,Объем!A:E,5,0)</f>
        <v>нет</v>
      </c>
      <c r="U618" s="11" t="e">
        <f t="shared" si="926"/>
        <v>#VALUE!</v>
      </c>
      <c r="V618" s="95">
        <f t="shared" si="969"/>
        <v>0.78496531060483288</v>
      </c>
      <c r="W618" s="95">
        <f t="shared" si="970"/>
        <v>0.70900092570759099</v>
      </c>
      <c r="X618" s="95">
        <f t="shared" si="971"/>
        <v>0.78496531060483288</v>
      </c>
      <c r="Y618" s="95">
        <f t="shared" si="972"/>
        <v>0.75964384897241899</v>
      </c>
      <c r="Z618" s="95">
        <f t="shared" si="927"/>
        <v>0.57246317717722595</v>
      </c>
      <c r="AA618" s="95">
        <f t="shared" si="928"/>
        <v>0.47992847305831687</v>
      </c>
      <c r="AB618" s="95">
        <f t="shared" si="929"/>
        <v>0.19947399641615599</v>
      </c>
      <c r="AC618" s="95"/>
      <c r="AD618" s="12">
        <f t="shared" si="930"/>
        <v>1.3574284877820588</v>
      </c>
      <c r="AE618" s="12">
        <f t="shared" si="931"/>
        <v>1.1889293987659078</v>
      </c>
      <c r="AF618" s="12">
        <f t="shared" si="932"/>
        <v>0.98443930702098892</v>
      </c>
      <c r="AG618" s="12">
        <f t="shared" si="933"/>
        <v>0.75964384897241899</v>
      </c>
      <c r="AH618" s="30">
        <f t="shared" si="934"/>
        <v>3690.6037211516173</v>
      </c>
      <c r="AI618" s="30">
        <f t="shared" si="935"/>
        <v>3232.4850279527254</v>
      </c>
      <c r="AJ618" s="30">
        <f t="shared" si="936"/>
        <v>2676.5132767148052</v>
      </c>
      <c r="AK618" s="30">
        <f t="shared" si="937"/>
        <v>2065.3348894631922</v>
      </c>
      <c r="AL618" s="4"/>
      <c r="AM618" s="30">
        <f t="shared" si="938"/>
        <v>11664.936915282342</v>
      </c>
      <c r="AN618" s="12">
        <f t="shared" si="939"/>
        <v>1.2518656466516989</v>
      </c>
      <c r="AO618">
        <f t="shared" si="940"/>
        <v>8139.04</v>
      </c>
      <c r="AP618" s="4"/>
      <c r="AX618" s="164" t="s">
        <v>668</v>
      </c>
      <c r="AY618" s="108">
        <v>8139.04</v>
      </c>
    </row>
    <row r="619" spans="1:51" s="46" customFormat="1" x14ac:dyDescent="0.3">
      <c r="A619" s="115" t="s">
        <v>1192</v>
      </c>
      <c r="B619" s="115" t="s">
        <v>1162</v>
      </c>
      <c r="C619" s="130"/>
      <c r="D619" s="130"/>
      <c r="E619" s="1">
        <f>VLOOKUP(B619,Площадь!A:B,2,0)</f>
        <v>103.5</v>
      </c>
      <c r="F619" s="46">
        <f t="shared" si="921"/>
        <v>120</v>
      </c>
      <c r="G619" s="131">
        <v>31</v>
      </c>
      <c r="H619" s="131">
        <v>28</v>
      </c>
      <c r="I619" s="131">
        <v>31</v>
      </c>
      <c r="J619" s="131">
        <v>30</v>
      </c>
      <c r="L619" s="117"/>
      <c r="N619" s="16">
        <f t="shared" si="922"/>
        <v>103.5</v>
      </c>
      <c r="O619" s="16">
        <f t="shared" si="923"/>
        <v>103.5</v>
      </c>
      <c r="P619" s="16">
        <f t="shared" si="924"/>
        <v>103.5</v>
      </c>
      <c r="Q619" s="16">
        <f t="shared" si="925"/>
        <v>103.5</v>
      </c>
      <c r="R619" s="132"/>
      <c r="S619" s="159">
        <f>VLOOKUP(B619,Объем!A:D,4,0)</f>
        <v>39.901265112575111</v>
      </c>
      <c r="T619" s="159" t="str">
        <f>VLOOKUP(B619,Объем!A:E,5,0)</f>
        <v>нет</v>
      </c>
      <c r="U619" s="11" t="e">
        <f t="shared" si="926"/>
        <v>#VALUE!</v>
      </c>
      <c r="V619" s="95">
        <f t="shared" si="969"/>
        <v>1.0389246758005142</v>
      </c>
      <c r="W619" s="95">
        <f t="shared" si="970"/>
        <v>0.93838357814239992</v>
      </c>
      <c r="X619" s="95">
        <f t="shared" si="971"/>
        <v>1.0389246758005142</v>
      </c>
      <c r="Y619" s="95">
        <f t="shared" si="972"/>
        <v>1.0054109765811428</v>
      </c>
      <c r="Z619" s="95">
        <f t="shared" si="927"/>
        <v>0.75767185214632837</v>
      </c>
      <c r="AA619" s="95">
        <f t="shared" si="928"/>
        <v>0.63519944963600761</v>
      </c>
      <c r="AB619" s="95">
        <f t="shared" si="929"/>
        <v>0.26400970113903</v>
      </c>
      <c r="AC619" s="95"/>
      <c r="AD619" s="12">
        <f t="shared" si="930"/>
        <v>1.7965965279468425</v>
      </c>
      <c r="AE619" s="12">
        <f t="shared" si="931"/>
        <v>1.5735830277784075</v>
      </c>
      <c r="AF619" s="12">
        <f t="shared" si="932"/>
        <v>1.3029343769395441</v>
      </c>
      <c r="AG619" s="12">
        <f t="shared" si="933"/>
        <v>1.0054109765811428</v>
      </c>
      <c r="AH619" s="30">
        <f t="shared" si="934"/>
        <v>4884.6225721124347</v>
      </c>
      <c r="AI619" s="30">
        <f t="shared" si="935"/>
        <v>4278.2890075844898</v>
      </c>
      <c r="AJ619" s="30">
        <f t="shared" si="936"/>
        <v>3542.4440427107716</v>
      </c>
      <c r="AK619" s="30">
        <f t="shared" si="937"/>
        <v>2733.5314713483426</v>
      </c>
      <c r="AL619" s="4"/>
      <c r="AM619" s="30">
        <f t="shared" si="938"/>
        <v>15438.887093756037</v>
      </c>
      <c r="AN619" s="12">
        <f t="shared" si="939"/>
        <v>1.6568810029213661</v>
      </c>
      <c r="AO619">
        <f t="shared" si="940"/>
        <v>10771.96</v>
      </c>
      <c r="AP619" s="4"/>
      <c r="AX619" s="164" t="s">
        <v>1192</v>
      </c>
      <c r="AY619" s="108">
        <v>10771.96</v>
      </c>
    </row>
    <row r="620" spans="1:51" s="46" customFormat="1" x14ac:dyDescent="0.3">
      <c r="A620" s="115" t="s">
        <v>669</v>
      </c>
      <c r="B620" s="115" t="s">
        <v>1163</v>
      </c>
      <c r="C620" s="130"/>
      <c r="D620" s="130"/>
      <c r="E620" s="1">
        <f>VLOOKUP(B620,Площадь!A:B,2,0)</f>
        <v>34.299999999999997</v>
      </c>
      <c r="F620" s="46">
        <f t="shared" si="921"/>
        <v>120</v>
      </c>
      <c r="G620" s="131">
        <v>31</v>
      </c>
      <c r="H620" s="131">
        <v>28</v>
      </c>
      <c r="I620" s="131">
        <v>31</v>
      </c>
      <c r="J620" s="131">
        <v>30</v>
      </c>
      <c r="L620" s="117"/>
      <c r="N620" s="16">
        <f t="shared" si="922"/>
        <v>34.299999999999997</v>
      </c>
      <c r="O620" s="16">
        <f t="shared" si="923"/>
        <v>34.299999999999997</v>
      </c>
      <c r="P620" s="16">
        <f t="shared" si="924"/>
        <v>34.299999999999997</v>
      </c>
      <c r="Q620" s="16">
        <f t="shared" si="925"/>
        <v>34.299999999999997</v>
      </c>
      <c r="R620" s="132"/>
      <c r="S620" s="159">
        <f>VLOOKUP(B620,Объем!A:D,4,0)</f>
        <v>15.375375781268856</v>
      </c>
      <c r="T620" s="159" t="str">
        <f>VLOOKUP(B620,Объем!A:E,5,0)</f>
        <v>нет</v>
      </c>
      <c r="U620" s="11" t="e">
        <f t="shared" si="926"/>
        <v>#VALUE!</v>
      </c>
      <c r="V620" s="95">
        <f t="shared" si="969"/>
        <v>0.34430064135224764</v>
      </c>
      <c r="W620" s="95">
        <f t="shared" si="970"/>
        <v>0.31098122444719145</v>
      </c>
      <c r="X620" s="95">
        <f t="shared" si="971"/>
        <v>0.34430064135224764</v>
      </c>
      <c r="Y620" s="95">
        <f t="shared" si="972"/>
        <v>0.33319416905056226</v>
      </c>
      <c r="Z620" s="95">
        <f t="shared" si="927"/>
        <v>0.2510931838513919</v>
      </c>
      <c r="AA620" s="95">
        <f t="shared" si="928"/>
        <v>0.2105057113286479</v>
      </c>
      <c r="AB620" s="95">
        <f t="shared" si="929"/>
        <v>8.749307003931138E-2</v>
      </c>
      <c r="AC620" s="95"/>
      <c r="AD620" s="12">
        <f t="shared" si="930"/>
        <v>0.59539382520363948</v>
      </c>
      <c r="AE620" s="12">
        <f t="shared" si="931"/>
        <v>0.52148693577583938</v>
      </c>
      <c r="AF620" s="12">
        <f t="shared" si="932"/>
        <v>0.43179371139155903</v>
      </c>
      <c r="AG620" s="12">
        <f t="shared" si="933"/>
        <v>0.33319416905056226</v>
      </c>
      <c r="AH620" s="30">
        <f t="shared" si="934"/>
        <v>1618.7686398401593</v>
      </c>
      <c r="AI620" s="30">
        <f t="shared" si="935"/>
        <v>1417.8291107260677</v>
      </c>
      <c r="AJ620" s="30">
        <f t="shared" si="936"/>
        <v>1173.9693784055985</v>
      </c>
      <c r="AK620" s="30">
        <f t="shared" si="937"/>
        <v>905.89497069804975</v>
      </c>
      <c r="AL620" s="4"/>
      <c r="AM620" s="30">
        <f t="shared" si="938"/>
        <v>5116.4620996698741</v>
      </c>
      <c r="AN620" s="12">
        <f t="shared" si="939"/>
        <v>0.54909196521935122</v>
      </c>
      <c r="AO620">
        <f t="shared" si="940"/>
        <v>4461.04</v>
      </c>
      <c r="AP620" s="4"/>
      <c r="AX620" s="164" t="s">
        <v>669</v>
      </c>
      <c r="AY620" s="108">
        <v>4461.04</v>
      </c>
    </row>
    <row r="621" spans="1:51" x14ac:dyDescent="0.3">
      <c r="A621" s="48"/>
      <c r="B621" s="48"/>
      <c r="C621" s="2"/>
      <c r="D621" s="2"/>
      <c r="E621" s="1"/>
      <c r="G621" s="1"/>
      <c r="H621" s="1"/>
      <c r="I621" s="1"/>
      <c r="J621" s="1"/>
      <c r="L621" s="112"/>
      <c r="N621" s="16"/>
      <c r="O621" s="16"/>
      <c r="P621" s="16"/>
      <c r="Q621" s="16"/>
      <c r="R621" s="120"/>
      <c r="S621" s="21"/>
      <c r="T621" s="21"/>
      <c r="V621" s="11"/>
      <c r="W621" s="11"/>
      <c r="X621" s="11"/>
      <c r="Y621" s="11"/>
      <c r="Z621" s="11"/>
      <c r="AH621" s="30"/>
      <c r="AI621" s="30"/>
      <c r="AJ621" s="30"/>
      <c r="AK621" s="30"/>
      <c r="AM621" s="30"/>
      <c r="AN621" s="12"/>
      <c r="AX621" s="167"/>
      <c r="AY621" s="167"/>
    </row>
    <row r="622" spans="1:51" x14ac:dyDescent="0.3">
      <c r="A622" s="48"/>
      <c r="B622" s="48"/>
      <c r="C622" s="2"/>
      <c r="D622" s="2"/>
      <c r="E622" s="1"/>
      <c r="G622" s="1"/>
      <c r="H622" s="1"/>
      <c r="I622" s="1"/>
      <c r="J622" s="1"/>
      <c r="L622" s="112"/>
      <c r="N622" s="16"/>
      <c r="O622" s="16"/>
      <c r="P622" s="16"/>
      <c r="Q622" s="16"/>
      <c r="R622" s="120"/>
      <c r="S622" s="21"/>
      <c r="T622" s="21"/>
      <c r="V622" s="95"/>
      <c r="W622" s="95"/>
      <c r="X622" s="95"/>
      <c r="Y622" s="95"/>
      <c r="AH622" s="30"/>
      <c r="AI622" s="30"/>
      <c r="AJ622" s="30"/>
      <c r="AK622" s="30"/>
      <c r="AM622" s="30"/>
      <c r="AN622" s="12"/>
      <c r="AX622" s="168" t="s">
        <v>2032</v>
      </c>
      <c r="AY622" s="163">
        <v>2102628.77</v>
      </c>
    </row>
    <row r="623" spans="1:51" x14ac:dyDescent="0.3">
      <c r="A623" s="48"/>
      <c r="B623" s="48"/>
      <c r="C623" s="2"/>
      <c r="D623" s="2"/>
      <c r="E623" s="1"/>
      <c r="G623" s="1"/>
      <c r="H623" s="1"/>
      <c r="I623" s="1"/>
      <c r="J623" s="1"/>
      <c r="L623" s="112"/>
      <c r="N623" s="16"/>
      <c r="O623" s="16"/>
      <c r="P623" s="16"/>
      <c r="Q623" s="16"/>
      <c r="R623" s="120"/>
      <c r="S623" s="21"/>
      <c r="T623" s="21"/>
      <c r="V623" s="95"/>
      <c r="W623" s="95"/>
      <c r="X623" s="95"/>
      <c r="Y623" s="95"/>
      <c r="AH623" s="30"/>
      <c r="AI623" s="30"/>
      <c r="AJ623" s="30"/>
      <c r="AK623" s="30"/>
      <c r="AM623" s="30"/>
      <c r="AN623" s="12"/>
      <c r="AX623" s="167"/>
      <c r="AY623" s="167"/>
    </row>
    <row r="624" spans="1:51" x14ac:dyDescent="0.3">
      <c r="A624" s="48"/>
      <c r="B624" s="48"/>
      <c r="C624" s="2"/>
      <c r="D624" s="2"/>
      <c r="E624" s="1"/>
      <c r="G624" s="1"/>
      <c r="H624" s="1"/>
      <c r="I624" s="1"/>
      <c r="J624" s="1"/>
      <c r="L624" s="112"/>
      <c r="N624" s="16"/>
      <c r="O624" s="16"/>
      <c r="P624" s="16"/>
      <c r="Q624" s="16"/>
      <c r="R624" s="120"/>
      <c r="S624" s="21"/>
      <c r="T624" s="21"/>
      <c r="V624" s="95"/>
      <c r="W624" s="95"/>
      <c r="X624" s="95"/>
      <c r="Y624" s="95"/>
      <c r="AH624" s="30"/>
      <c r="AI624" s="30"/>
      <c r="AJ624" s="30"/>
      <c r="AK624" s="30"/>
      <c r="AM624" s="30"/>
      <c r="AN624" s="12"/>
      <c r="AX624" s="167"/>
      <c r="AY624" s="167"/>
    </row>
    <row r="625" spans="1:51" x14ac:dyDescent="0.3">
      <c r="A625" s="48"/>
      <c r="B625" s="48"/>
      <c r="C625" s="2"/>
      <c r="D625" s="2"/>
      <c r="E625" s="1"/>
      <c r="G625" s="1"/>
      <c r="H625" s="1"/>
      <c r="I625" s="1"/>
      <c r="J625" s="1"/>
      <c r="L625" s="112"/>
      <c r="N625" s="16"/>
      <c r="O625" s="16"/>
      <c r="P625" s="16"/>
      <c r="Q625" s="16"/>
      <c r="R625" s="120"/>
      <c r="S625" s="21"/>
      <c r="T625" s="21"/>
      <c r="V625" s="95"/>
      <c r="W625" s="95"/>
      <c r="X625" s="95"/>
      <c r="Y625" s="95"/>
      <c r="AH625" s="30"/>
      <c r="AI625" s="30"/>
      <c r="AJ625" s="30"/>
      <c r="AK625" s="30"/>
      <c r="AM625" s="30"/>
      <c r="AN625" s="12"/>
      <c r="AX625" s="167"/>
      <c r="AY625" s="167"/>
    </row>
    <row r="626" spans="1:51" x14ac:dyDescent="0.3">
      <c r="A626" s="48"/>
      <c r="B626" s="48"/>
      <c r="C626" s="2"/>
      <c r="D626" s="2"/>
      <c r="E626" s="1"/>
      <c r="G626" s="1"/>
      <c r="H626" s="1"/>
      <c r="I626" s="1"/>
      <c r="J626" s="1"/>
      <c r="L626" s="112"/>
      <c r="N626" s="16"/>
      <c r="O626" s="16"/>
      <c r="P626" s="16"/>
      <c r="Q626" s="16"/>
      <c r="R626" s="120"/>
      <c r="S626" s="21"/>
      <c r="T626" s="21"/>
      <c r="V626" s="95"/>
      <c r="W626" s="95"/>
      <c r="X626" s="95"/>
      <c r="Y626" s="95"/>
      <c r="AH626" s="30"/>
      <c r="AI626" s="30"/>
      <c r="AJ626" s="30"/>
      <c r="AK626" s="30"/>
      <c r="AM626" s="30"/>
      <c r="AN626" s="12"/>
      <c r="AX626" s="167"/>
      <c r="AY626" s="167"/>
    </row>
    <row r="627" spans="1:51" s="20" customFormat="1" x14ac:dyDescent="0.3">
      <c r="C627" s="49"/>
      <c r="K627" s="4"/>
      <c r="L627" s="4"/>
      <c r="M627" s="4"/>
      <c r="N627" s="20">
        <f>SUM(N3:N626)</f>
        <v>20531.600000000006</v>
      </c>
      <c r="O627" s="20">
        <f>SUM(O3:O626)</f>
        <v>20531.600000000006</v>
      </c>
      <c r="P627" s="20">
        <f>SUM(P3:P626)</f>
        <v>20531.600000000009</v>
      </c>
      <c r="Q627" s="20">
        <f>SUM(Q3:Q626)</f>
        <v>20531.600000000006</v>
      </c>
      <c r="R627" s="127"/>
      <c r="U627" s="58" t="s">
        <v>1176</v>
      </c>
      <c r="V627" s="22">
        <f>ОДН!E67</f>
        <v>0.32369499598032753</v>
      </c>
      <c r="W627" s="22">
        <f>ОДН!E68</f>
        <v>0.29147551099757457</v>
      </c>
      <c r="X627" s="22">
        <f>ОДН!E69</f>
        <v>0.23076757758508376</v>
      </c>
      <c r="Y627" s="22">
        <f>ОДН!E70</f>
        <v>0.15406191543701422</v>
      </c>
      <c r="Z627" s="22">
        <f>ОДН!J6</f>
        <v>150.30159806306821</v>
      </c>
      <c r="AA627" s="22">
        <f>ОДН!J11</f>
        <v>126.00638666808365</v>
      </c>
      <c r="AB627" s="22">
        <f>ОДН!J16</f>
        <v>52.372382414551794</v>
      </c>
      <c r="AC627" s="22">
        <f>ОДН!J21</f>
        <v>-19.919833595611891</v>
      </c>
      <c r="AD627" s="22"/>
      <c r="AE627" s="22"/>
      <c r="AF627" s="22"/>
      <c r="AG627" s="22"/>
      <c r="AH627" s="38">
        <f>SUM(AH3:AH626)</f>
        <v>1024796.6700000006</v>
      </c>
      <c r="AI627" s="38">
        <f>SUM(AI3:AI626)</f>
        <v>898135.32000000123</v>
      </c>
      <c r="AJ627" s="38">
        <f>SUM(AJ3:AJ626)</f>
        <v>656772.63999999978</v>
      </c>
      <c r="AK627" s="38">
        <f>SUM(AK3:AK626)</f>
        <v>421934.84197642095</v>
      </c>
      <c r="AX627" s="167"/>
      <c r="AY627" s="167"/>
    </row>
    <row r="628" spans="1:51" x14ac:dyDescent="0.3">
      <c r="N628" s="86">
        <v>20531.599999999999</v>
      </c>
      <c r="O628" s="86">
        <v>20531.599999999999</v>
      </c>
      <c r="P628" s="86">
        <v>20531.599999999999</v>
      </c>
      <c r="Q628" s="86">
        <v>20531.599999999999</v>
      </c>
      <c r="U628" s="11" t="s">
        <v>1177</v>
      </c>
      <c r="V628" s="22">
        <f>SUM(V3:V626)</f>
        <v>226.62540335666537</v>
      </c>
      <c r="W628" s="22">
        <f>SUM(W3:W626)</f>
        <v>204.3337314714033</v>
      </c>
      <c r="X628" s="22">
        <f>SUM(X3:X626)</f>
        <v>189.19294371957992</v>
      </c>
      <c r="Y628" s="22">
        <f>SUM(Y3:Y626)</f>
        <v>155.19042892741024</v>
      </c>
      <c r="AH628" s="39">
        <f>ОДН!K6</f>
        <v>1024796.6700000002</v>
      </c>
      <c r="AI628" s="39">
        <f>ОДН!K11</f>
        <v>898135.32</v>
      </c>
      <c r="AJ628" s="39">
        <f>ОДН!K16</f>
        <v>656772.64</v>
      </c>
      <c r="AK628" s="39">
        <f>ОДН!K21</f>
        <v>367776.4</v>
      </c>
      <c r="AX628" s="167"/>
      <c r="AY628" s="167"/>
    </row>
    <row r="629" spans="1:51" x14ac:dyDescent="0.3">
      <c r="N629" s="44">
        <f>N627-N628</f>
        <v>0</v>
      </c>
      <c r="O629" s="44">
        <f>O627-O628</f>
        <v>0</v>
      </c>
      <c r="P629" s="44">
        <f>P627-P628</f>
        <v>0</v>
      </c>
      <c r="Q629" s="44">
        <f>Q627-Q628</f>
        <v>0</v>
      </c>
      <c r="AH629" s="39">
        <f>AH627-AH628</f>
        <v>0</v>
      </c>
      <c r="AI629" s="39">
        <f>AI627-AI628</f>
        <v>1.280568540096283E-9</v>
      </c>
      <c r="AJ629" s="39">
        <f>AJ627-AJ628</f>
        <v>0</v>
      </c>
      <c r="AK629" s="39">
        <f>AK627-AK628</f>
        <v>54158.441976420931</v>
      </c>
      <c r="AX629" s="167"/>
      <c r="AY629" s="167"/>
    </row>
    <row r="630" spans="1:51" x14ac:dyDescent="0.3">
      <c r="AH630" s="39"/>
      <c r="AI630" s="39"/>
      <c r="AJ630" s="39"/>
      <c r="AK630" s="39"/>
      <c r="AX630" s="167"/>
      <c r="AY630" s="167"/>
    </row>
    <row r="631" spans="1:51" x14ac:dyDescent="0.3">
      <c r="U631" s="11" t="s">
        <v>173</v>
      </c>
      <c r="V631" s="31">
        <f>Объем!F464</f>
        <v>3.2380385719199442E-4</v>
      </c>
      <c r="W631" s="12">
        <f>V631</f>
        <v>3.2380385719199442E-4</v>
      </c>
      <c r="X631" s="12">
        <f>W631</f>
        <v>3.2380385719199442E-4</v>
      </c>
      <c r="Y631" s="12">
        <f>X631</f>
        <v>3.2380385719199442E-4</v>
      </c>
      <c r="AL631" s="12"/>
      <c r="AX631" s="167"/>
      <c r="AY631" s="167"/>
    </row>
    <row r="632" spans="1:51" x14ac:dyDescent="0.3">
      <c r="AH632" s="108">
        <v>916770.97</v>
      </c>
      <c r="AI632" s="108">
        <v>768165.39</v>
      </c>
      <c r="AJ632" s="108">
        <v>595843.41</v>
      </c>
      <c r="AK632" s="108">
        <v>578130.6</v>
      </c>
      <c r="AL632" s="12"/>
      <c r="AX632" s="167"/>
      <c r="AY632" s="167"/>
    </row>
    <row r="633" spans="1:51" x14ac:dyDescent="0.3">
      <c r="AH633" s="98">
        <f>AH627-AH632</f>
        <v>108025.70000000065</v>
      </c>
      <c r="AI633" s="98">
        <f>AI627-AI632</f>
        <v>129969.93000000122</v>
      </c>
      <c r="AJ633" s="98">
        <f>AJ627-AJ632</f>
        <v>60929.229999999749</v>
      </c>
      <c r="AK633" s="98">
        <f>AK627-AK632</f>
        <v>-156195.75802357902</v>
      </c>
      <c r="AL633" s="12"/>
      <c r="AX633" s="167"/>
      <c r="AY633" s="167"/>
    </row>
    <row r="634" spans="1:51" x14ac:dyDescent="0.3">
      <c r="AL634" s="12"/>
      <c r="AX634" s="167"/>
      <c r="AY634" s="167"/>
    </row>
    <row r="635" spans="1:51" x14ac:dyDescent="0.3">
      <c r="R635" s="129"/>
      <c r="AX635" s="167"/>
      <c r="AY635" s="167"/>
    </row>
    <row r="636" spans="1:51" x14ac:dyDescent="0.3">
      <c r="AX636" s="167"/>
      <c r="AY636" s="167"/>
    </row>
    <row r="637" spans="1:51" x14ac:dyDescent="0.3">
      <c r="AX637" s="167"/>
      <c r="AY637" s="167"/>
    </row>
    <row r="638" spans="1:51" x14ac:dyDescent="0.3">
      <c r="AX638" s="167"/>
      <c r="AY638" s="167"/>
    </row>
    <row r="639" spans="1:51" x14ac:dyDescent="0.3">
      <c r="AX639" s="167"/>
      <c r="AY639" s="167"/>
    </row>
    <row r="640" spans="1:51" x14ac:dyDescent="0.3">
      <c r="AX640" s="167"/>
      <c r="AY640" s="167"/>
    </row>
    <row r="641" spans="50:51" x14ac:dyDescent="0.3">
      <c r="AX641" s="167"/>
      <c r="AY641" s="167"/>
    </row>
    <row r="642" spans="50:51" x14ac:dyDescent="0.3">
      <c r="AX642" s="167"/>
      <c r="AY642" s="167"/>
    </row>
    <row r="643" spans="50:51" x14ac:dyDescent="0.3">
      <c r="AX643" s="167"/>
      <c r="AY643" s="167"/>
    </row>
    <row r="644" spans="50:51" x14ac:dyDescent="0.3">
      <c r="AX644" s="167"/>
      <c r="AY644" s="167"/>
    </row>
    <row r="645" spans="50:51" x14ac:dyDescent="0.3">
      <c r="AX645" s="167"/>
      <c r="AY645" s="167"/>
    </row>
    <row r="646" spans="50:51" x14ac:dyDescent="0.3">
      <c r="AX646" s="167"/>
      <c r="AY646" s="167"/>
    </row>
    <row r="647" spans="50:51" x14ac:dyDescent="0.3">
      <c r="AX647" s="167"/>
      <c r="AY647" s="167"/>
    </row>
    <row r="648" spans="50:51" x14ac:dyDescent="0.3">
      <c r="AX648" s="167"/>
      <c r="AY648" s="167"/>
    </row>
    <row r="649" spans="50:51" x14ac:dyDescent="0.3">
      <c r="AX649" s="167"/>
      <c r="AY649" s="167"/>
    </row>
    <row r="650" spans="50:51" x14ac:dyDescent="0.3">
      <c r="AX650" s="167"/>
      <c r="AY650" s="167"/>
    </row>
    <row r="651" spans="50:51" x14ac:dyDescent="0.3">
      <c r="AX651" s="167"/>
      <c r="AY651" s="167"/>
    </row>
    <row r="652" spans="50:51" x14ac:dyDescent="0.3">
      <c r="AX652" s="167"/>
      <c r="AY652" s="167"/>
    </row>
    <row r="653" spans="50:51" x14ac:dyDescent="0.3">
      <c r="AX653" s="167"/>
      <c r="AY653" s="167"/>
    </row>
    <row r="654" spans="50:51" x14ac:dyDescent="0.3">
      <c r="AX654" s="167"/>
      <c r="AY654" s="167"/>
    </row>
    <row r="655" spans="50:51" x14ac:dyDescent="0.3">
      <c r="AX655" s="167"/>
      <c r="AY655" s="167"/>
    </row>
    <row r="656" spans="50:51" x14ac:dyDescent="0.3">
      <c r="AX656" s="167"/>
      <c r="AY656" s="167"/>
    </row>
    <row r="657" spans="50:51" x14ac:dyDescent="0.3">
      <c r="AX657" s="167"/>
      <c r="AY657" s="167"/>
    </row>
    <row r="658" spans="50:51" x14ac:dyDescent="0.3">
      <c r="AX658" s="167"/>
      <c r="AY658" s="167"/>
    </row>
    <row r="659" spans="50:51" x14ac:dyDescent="0.3">
      <c r="AX659" s="167"/>
      <c r="AY659" s="167"/>
    </row>
    <row r="660" spans="50:51" x14ac:dyDescent="0.3">
      <c r="AX660" s="167"/>
      <c r="AY660" s="167"/>
    </row>
    <row r="661" spans="50:51" x14ac:dyDescent="0.3">
      <c r="AX661" s="167"/>
      <c r="AY661" s="167"/>
    </row>
    <row r="662" spans="50:51" x14ac:dyDescent="0.3">
      <c r="AX662" s="167"/>
      <c r="AY662" s="167"/>
    </row>
    <row r="663" spans="50:51" x14ac:dyDescent="0.3">
      <c r="AX663" s="167"/>
      <c r="AY663" s="167"/>
    </row>
    <row r="664" spans="50:51" x14ac:dyDescent="0.3">
      <c r="AX664" s="167"/>
      <c r="AY664" s="167"/>
    </row>
    <row r="665" spans="50:51" x14ac:dyDescent="0.3">
      <c r="AX665" s="167"/>
      <c r="AY665" s="167"/>
    </row>
    <row r="666" spans="50:51" x14ac:dyDescent="0.3">
      <c r="AX666" s="167"/>
      <c r="AY666" s="167"/>
    </row>
    <row r="667" spans="50:51" x14ac:dyDescent="0.3">
      <c r="AX667" s="167"/>
      <c r="AY667" s="167"/>
    </row>
    <row r="668" spans="50:51" x14ac:dyDescent="0.3">
      <c r="AX668" s="167"/>
      <c r="AY668" s="167"/>
    </row>
    <row r="669" spans="50:51" x14ac:dyDescent="0.3">
      <c r="AX669" s="167"/>
      <c r="AY669" s="167"/>
    </row>
    <row r="670" spans="50:51" x14ac:dyDescent="0.3">
      <c r="AX670" s="167"/>
      <c r="AY670" s="167"/>
    </row>
    <row r="671" spans="50:51" x14ac:dyDescent="0.3">
      <c r="AX671" s="167"/>
      <c r="AY671" s="167"/>
    </row>
    <row r="672" spans="50:51" x14ac:dyDescent="0.3">
      <c r="AX672" s="167"/>
      <c r="AY672" s="167"/>
    </row>
    <row r="673" spans="50:51" x14ac:dyDescent="0.3">
      <c r="AX673" s="167"/>
      <c r="AY673" s="167"/>
    </row>
    <row r="674" spans="50:51" x14ac:dyDescent="0.3">
      <c r="AX674" s="167"/>
      <c r="AY674" s="167"/>
    </row>
    <row r="675" spans="50:51" x14ac:dyDescent="0.3">
      <c r="AX675" s="167"/>
      <c r="AY675" s="167"/>
    </row>
    <row r="676" spans="50:51" x14ac:dyDescent="0.3">
      <c r="AX676" s="167"/>
      <c r="AY676" s="167"/>
    </row>
    <row r="677" spans="50:51" x14ac:dyDescent="0.3">
      <c r="AX677" s="167"/>
      <c r="AY677" s="167"/>
    </row>
    <row r="678" spans="50:51" x14ac:dyDescent="0.3">
      <c r="AX678" s="167"/>
      <c r="AY678" s="167"/>
    </row>
    <row r="679" spans="50:51" x14ac:dyDescent="0.3">
      <c r="AX679" s="167"/>
      <c r="AY679" s="167"/>
    </row>
    <row r="680" spans="50:51" x14ac:dyDescent="0.3">
      <c r="AX680" s="167"/>
      <c r="AY680" s="167"/>
    </row>
    <row r="681" spans="50:51" x14ac:dyDescent="0.3">
      <c r="AX681" s="167"/>
      <c r="AY681" s="167"/>
    </row>
    <row r="682" spans="50:51" x14ac:dyDescent="0.3">
      <c r="AX682" s="167"/>
      <c r="AY682" s="167"/>
    </row>
    <row r="683" spans="50:51" x14ac:dyDescent="0.3">
      <c r="AX683" s="167"/>
      <c r="AY683" s="167"/>
    </row>
    <row r="684" spans="50:51" x14ac:dyDescent="0.3">
      <c r="AX684" s="167"/>
      <c r="AY684" s="167"/>
    </row>
    <row r="685" spans="50:51" x14ac:dyDescent="0.3">
      <c r="AX685" s="167"/>
      <c r="AY685" s="167"/>
    </row>
    <row r="686" spans="50:51" x14ac:dyDescent="0.3">
      <c r="AX686" s="167"/>
      <c r="AY686" s="167"/>
    </row>
    <row r="687" spans="50:51" x14ac:dyDescent="0.3">
      <c r="AX687" s="167"/>
      <c r="AY687" s="167"/>
    </row>
    <row r="688" spans="50:51" x14ac:dyDescent="0.3">
      <c r="AX688" s="167"/>
      <c r="AY688" s="167"/>
    </row>
    <row r="689" spans="50:51" x14ac:dyDescent="0.3">
      <c r="AX689" s="167"/>
      <c r="AY689" s="167"/>
    </row>
    <row r="690" spans="50:51" x14ac:dyDescent="0.3">
      <c r="AX690" s="167"/>
      <c r="AY690" s="167"/>
    </row>
    <row r="691" spans="50:51" x14ac:dyDescent="0.3">
      <c r="AX691" s="167"/>
      <c r="AY691" s="167"/>
    </row>
    <row r="692" spans="50:51" x14ac:dyDescent="0.3">
      <c r="AX692" s="167"/>
      <c r="AY692" s="167"/>
    </row>
    <row r="693" spans="50:51" x14ac:dyDescent="0.3">
      <c r="AX693" s="167"/>
      <c r="AY693" s="167"/>
    </row>
    <row r="694" spans="50:51" x14ac:dyDescent="0.3">
      <c r="AX694" s="167"/>
      <c r="AY694" s="167"/>
    </row>
    <row r="695" spans="50:51" x14ac:dyDescent="0.3">
      <c r="AX695" s="167"/>
      <c r="AY695" s="167"/>
    </row>
    <row r="696" spans="50:51" x14ac:dyDescent="0.3">
      <c r="AX696" s="167"/>
      <c r="AY696" s="167"/>
    </row>
    <row r="697" spans="50:51" x14ac:dyDescent="0.3">
      <c r="AX697" s="167"/>
      <c r="AY697" s="167"/>
    </row>
    <row r="698" spans="50:51" x14ac:dyDescent="0.3">
      <c r="AX698" s="167"/>
      <c r="AY698" s="167"/>
    </row>
    <row r="699" spans="50:51" x14ac:dyDescent="0.3">
      <c r="AX699" s="167"/>
      <c r="AY699" s="167"/>
    </row>
    <row r="700" spans="50:51" x14ac:dyDescent="0.3">
      <c r="AX700" s="167"/>
      <c r="AY700" s="167"/>
    </row>
    <row r="701" spans="50:51" x14ac:dyDescent="0.3">
      <c r="AX701" s="167"/>
      <c r="AY701" s="167"/>
    </row>
    <row r="702" spans="50:51" x14ac:dyDescent="0.3">
      <c r="AX702" s="167"/>
      <c r="AY702" s="167"/>
    </row>
    <row r="703" spans="50:51" x14ac:dyDescent="0.3">
      <c r="AX703" s="167"/>
      <c r="AY703" s="167"/>
    </row>
    <row r="704" spans="50:51" x14ac:dyDescent="0.3">
      <c r="AX704" s="167"/>
      <c r="AY704" s="167"/>
    </row>
    <row r="705" spans="50:51" x14ac:dyDescent="0.3">
      <c r="AX705" s="167"/>
      <c r="AY705" s="167"/>
    </row>
    <row r="706" spans="50:51" x14ac:dyDescent="0.3">
      <c r="AX706" s="167"/>
      <c r="AY706" s="167"/>
    </row>
    <row r="707" spans="50:51" x14ac:dyDescent="0.3">
      <c r="AX707" s="167"/>
      <c r="AY707" s="167"/>
    </row>
    <row r="708" spans="50:51" x14ac:dyDescent="0.3">
      <c r="AX708" s="167"/>
      <c r="AY708" s="167"/>
    </row>
    <row r="709" spans="50:51" x14ac:dyDescent="0.3">
      <c r="AX709" s="167"/>
      <c r="AY709" s="167"/>
    </row>
    <row r="710" spans="50:51" x14ac:dyDescent="0.3">
      <c r="AX710" s="167"/>
      <c r="AY710" s="167"/>
    </row>
    <row r="711" spans="50:51" x14ac:dyDescent="0.3">
      <c r="AX711" s="167"/>
      <c r="AY711" s="167"/>
    </row>
    <row r="712" spans="50:51" x14ac:dyDescent="0.3">
      <c r="AX712" s="167"/>
      <c r="AY712" s="167"/>
    </row>
    <row r="713" spans="50:51" x14ac:dyDescent="0.3">
      <c r="AX713" s="167"/>
      <c r="AY713" s="167"/>
    </row>
    <row r="714" spans="50:51" x14ac:dyDescent="0.3">
      <c r="AX714" s="167"/>
      <c r="AY714" s="167"/>
    </row>
    <row r="715" spans="50:51" x14ac:dyDescent="0.3">
      <c r="AX715" s="167"/>
      <c r="AY715" s="167"/>
    </row>
    <row r="716" spans="50:51" x14ac:dyDescent="0.3">
      <c r="AX716" s="167"/>
      <c r="AY716" s="167"/>
    </row>
    <row r="717" spans="50:51" x14ac:dyDescent="0.3">
      <c r="AX717" s="167"/>
      <c r="AY717" s="167"/>
    </row>
    <row r="718" spans="50:51" x14ac:dyDescent="0.3">
      <c r="AX718" s="167"/>
      <c r="AY718" s="167"/>
    </row>
    <row r="719" spans="50:51" x14ac:dyDescent="0.3">
      <c r="AX719" s="167"/>
      <c r="AY719" s="167"/>
    </row>
    <row r="720" spans="50:51" x14ac:dyDescent="0.3">
      <c r="AX720" s="167"/>
      <c r="AY720" s="167"/>
    </row>
    <row r="721" spans="50:51" x14ac:dyDescent="0.3">
      <c r="AX721" s="167"/>
      <c r="AY721" s="167"/>
    </row>
    <row r="722" spans="50:51" x14ac:dyDescent="0.3">
      <c r="AX722" s="167"/>
      <c r="AY722" s="167"/>
    </row>
    <row r="723" spans="50:51" x14ac:dyDescent="0.3">
      <c r="AX723" s="167"/>
      <c r="AY723" s="167"/>
    </row>
    <row r="724" spans="50:51" x14ac:dyDescent="0.3">
      <c r="AX724" s="167"/>
      <c r="AY724" s="167"/>
    </row>
    <row r="725" spans="50:51" x14ac:dyDescent="0.3">
      <c r="AX725" s="167"/>
      <c r="AY725" s="167"/>
    </row>
    <row r="726" spans="50:51" x14ac:dyDescent="0.3">
      <c r="AX726" s="167"/>
      <c r="AY726" s="167"/>
    </row>
    <row r="727" spans="50:51" x14ac:dyDescent="0.3">
      <c r="AX727" s="167"/>
      <c r="AY727" s="167"/>
    </row>
    <row r="728" spans="50:51" x14ac:dyDescent="0.3">
      <c r="AX728" s="167"/>
      <c r="AY728" s="167"/>
    </row>
    <row r="729" spans="50:51" x14ac:dyDescent="0.3">
      <c r="AX729" s="167"/>
      <c r="AY729" s="167"/>
    </row>
    <row r="730" spans="50:51" x14ac:dyDescent="0.3">
      <c r="AX730" s="167"/>
      <c r="AY730" s="167"/>
    </row>
    <row r="731" spans="50:51" x14ac:dyDescent="0.3">
      <c r="AX731" s="167"/>
      <c r="AY731" s="167"/>
    </row>
    <row r="732" spans="50:51" x14ac:dyDescent="0.3">
      <c r="AX732" s="167"/>
      <c r="AY732" s="167"/>
    </row>
    <row r="733" spans="50:51" x14ac:dyDescent="0.3">
      <c r="AX733" s="167"/>
      <c r="AY733" s="167"/>
    </row>
    <row r="734" spans="50:51" x14ac:dyDescent="0.3">
      <c r="AX734" s="167"/>
      <c r="AY734" s="167"/>
    </row>
    <row r="735" spans="50:51" x14ac:dyDescent="0.3">
      <c r="AX735" s="167"/>
      <c r="AY735" s="167"/>
    </row>
    <row r="736" spans="50:51" x14ac:dyDescent="0.3">
      <c r="AX736" s="167"/>
      <c r="AY736" s="167"/>
    </row>
    <row r="737" spans="50:51" x14ac:dyDescent="0.3">
      <c r="AX737" s="167"/>
      <c r="AY737" s="167"/>
    </row>
    <row r="738" spans="50:51" x14ac:dyDescent="0.3">
      <c r="AX738" s="167"/>
      <c r="AY738" s="167"/>
    </row>
    <row r="739" spans="50:51" x14ac:dyDescent="0.3">
      <c r="AX739" s="167"/>
      <c r="AY739" s="167"/>
    </row>
    <row r="740" spans="50:51" x14ac:dyDescent="0.3">
      <c r="AX740" s="167"/>
      <c r="AY740" s="167"/>
    </row>
    <row r="741" spans="50:51" x14ac:dyDescent="0.3">
      <c r="AX741" s="167"/>
      <c r="AY741" s="167"/>
    </row>
    <row r="742" spans="50:51" x14ac:dyDescent="0.3">
      <c r="AX742" s="167"/>
      <c r="AY742" s="167"/>
    </row>
    <row r="743" spans="50:51" x14ac:dyDescent="0.3">
      <c r="AX743" s="167"/>
      <c r="AY743" s="167"/>
    </row>
    <row r="744" spans="50:51" x14ac:dyDescent="0.3">
      <c r="AX744" s="167"/>
      <c r="AY744" s="167"/>
    </row>
    <row r="745" spans="50:51" x14ac:dyDescent="0.3">
      <c r="AX745" s="167"/>
      <c r="AY745" s="167"/>
    </row>
    <row r="746" spans="50:51" x14ac:dyDescent="0.3">
      <c r="AX746" s="167"/>
      <c r="AY746" s="167"/>
    </row>
    <row r="747" spans="50:51" x14ac:dyDescent="0.3">
      <c r="AX747" s="167"/>
      <c r="AY747" s="167"/>
    </row>
    <row r="748" spans="50:51" x14ac:dyDescent="0.3">
      <c r="AX748" s="167"/>
      <c r="AY748" s="167"/>
    </row>
    <row r="749" spans="50:51" x14ac:dyDescent="0.3">
      <c r="AX749" s="167"/>
      <c r="AY749" s="167"/>
    </row>
    <row r="750" spans="50:51" x14ac:dyDescent="0.3">
      <c r="AX750" s="167"/>
      <c r="AY750" s="167"/>
    </row>
    <row r="751" spans="50:51" x14ac:dyDescent="0.3">
      <c r="AX751" s="167"/>
      <c r="AY751" s="167"/>
    </row>
    <row r="752" spans="50:51" x14ac:dyDescent="0.3">
      <c r="AX752" s="167"/>
      <c r="AY752" s="167"/>
    </row>
    <row r="753" spans="50:51" x14ac:dyDescent="0.3">
      <c r="AX753" s="167"/>
      <c r="AY753" s="167"/>
    </row>
    <row r="754" spans="50:51" x14ac:dyDescent="0.3">
      <c r="AX754" s="167"/>
      <c r="AY754" s="167"/>
    </row>
    <row r="755" spans="50:51" x14ac:dyDescent="0.3">
      <c r="AX755" s="167"/>
      <c r="AY755" s="167"/>
    </row>
    <row r="756" spans="50:51" x14ac:dyDescent="0.3">
      <c r="AX756" s="167"/>
      <c r="AY756" s="167"/>
    </row>
    <row r="757" spans="50:51" x14ac:dyDescent="0.3">
      <c r="AX757" s="167"/>
      <c r="AY757" s="167"/>
    </row>
    <row r="758" spans="50:51" x14ac:dyDescent="0.3">
      <c r="AX758" s="167"/>
      <c r="AY758" s="167"/>
    </row>
    <row r="759" spans="50:51" x14ac:dyDescent="0.3">
      <c r="AX759" s="167"/>
      <c r="AY759" s="167"/>
    </row>
    <row r="760" spans="50:51" x14ac:dyDescent="0.3">
      <c r="AX760" s="167"/>
      <c r="AY760" s="167"/>
    </row>
    <row r="761" spans="50:51" x14ac:dyDescent="0.3">
      <c r="AX761" s="167"/>
      <c r="AY761" s="167"/>
    </row>
    <row r="762" spans="50:51" x14ac:dyDescent="0.3">
      <c r="AX762" s="167"/>
      <c r="AY762" s="167"/>
    </row>
    <row r="763" spans="50:51" x14ac:dyDescent="0.3">
      <c r="AX763" s="167"/>
      <c r="AY763" s="167"/>
    </row>
    <row r="764" spans="50:51" x14ac:dyDescent="0.3">
      <c r="AX764" s="167"/>
      <c r="AY764" s="167"/>
    </row>
    <row r="765" spans="50:51" x14ac:dyDescent="0.3">
      <c r="AX765" s="167"/>
      <c r="AY765" s="167"/>
    </row>
    <row r="766" spans="50:51" x14ac:dyDescent="0.3">
      <c r="AX766" s="167"/>
      <c r="AY766" s="167"/>
    </row>
    <row r="767" spans="50:51" x14ac:dyDescent="0.3">
      <c r="AX767" s="167"/>
      <c r="AY767" s="167"/>
    </row>
    <row r="768" spans="50:51" x14ac:dyDescent="0.3">
      <c r="AX768" s="167"/>
      <c r="AY768" s="167"/>
    </row>
    <row r="769" spans="50:51" x14ac:dyDescent="0.3">
      <c r="AX769" s="167"/>
      <c r="AY769" s="167"/>
    </row>
    <row r="770" spans="50:51" x14ac:dyDescent="0.3">
      <c r="AX770" s="167"/>
      <c r="AY770" s="167"/>
    </row>
    <row r="771" spans="50:51" x14ac:dyDescent="0.3">
      <c r="AX771" s="167"/>
      <c r="AY771" s="167"/>
    </row>
    <row r="772" spans="50:51" x14ac:dyDescent="0.3">
      <c r="AX772" s="167"/>
      <c r="AY772" s="167"/>
    </row>
    <row r="773" spans="50:51" x14ac:dyDescent="0.3">
      <c r="AX773" s="167"/>
      <c r="AY773" s="167"/>
    </row>
    <row r="774" spans="50:51" x14ac:dyDescent="0.3">
      <c r="AX774" s="167"/>
      <c r="AY774" s="167"/>
    </row>
    <row r="775" spans="50:51" x14ac:dyDescent="0.3">
      <c r="AX775" s="167"/>
      <c r="AY775" s="167"/>
    </row>
    <row r="776" spans="50:51" x14ac:dyDescent="0.3">
      <c r="AX776" s="167"/>
      <c r="AY776" s="167"/>
    </row>
    <row r="777" spans="50:51" x14ac:dyDescent="0.3">
      <c r="AX777" s="167"/>
      <c r="AY777" s="167"/>
    </row>
    <row r="778" spans="50:51" x14ac:dyDescent="0.3">
      <c r="AX778" s="167"/>
      <c r="AY778" s="167"/>
    </row>
    <row r="779" spans="50:51" x14ac:dyDescent="0.3">
      <c r="AX779" s="167"/>
      <c r="AY779" s="167"/>
    </row>
    <row r="780" spans="50:51" x14ac:dyDescent="0.3">
      <c r="AX780" s="167"/>
      <c r="AY780" s="167"/>
    </row>
    <row r="781" spans="50:51" x14ac:dyDescent="0.3">
      <c r="AX781" s="167"/>
      <c r="AY781" s="167"/>
    </row>
    <row r="782" spans="50:51" x14ac:dyDescent="0.3">
      <c r="AX782" s="167"/>
      <c r="AY782" s="167"/>
    </row>
    <row r="783" spans="50:51" x14ac:dyDescent="0.3">
      <c r="AX783" s="167"/>
      <c r="AY783" s="167"/>
    </row>
    <row r="784" spans="50:51" x14ac:dyDescent="0.3">
      <c r="AX784" s="167"/>
      <c r="AY784" s="167"/>
    </row>
    <row r="785" spans="50:51" x14ac:dyDescent="0.3">
      <c r="AX785" s="167"/>
      <c r="AY785" s="167"/>
    </row>
    <row r="786" spans="50:51" x14ac:dyDescent="0.3">
      <c r="AX786" s="167"/>
      <c r="AY786" s="167"/>
    </row>
    <row r="787" spans="50:51" x14ac:dyDescent="0.3">
      <c r="AX787" s="167"/>
      <c r="AY787" s="167"/>
    </row>
    <row r="788" spans="50:51" x14ac:dyDescent="0.3">
      <c r="AX788" s="167"/>
      <c r="AY788" s="167"/>
    </row>
    <row r="789" spans="50:51" x14ac:dyDescent="0.3">
      <c r="AX789" s="167"/>
      <c r="AY789" s="167"/>
    </row>
    <row r="790" spans="50:51" x14ac:dyDescent="0.3">
      <c r="AX790" s="167"/>
      <c r="AY790" s="167"/>
    </row>
    <row r="791" spans="50:51" x14ac:dyDescent="0.3">
      <c r="AX791" s="167"/>
      <c r="AY791" s="167"/>
    </row>
    <row r="792" spans="50:51" x14ac:dyDescent="0.3">
      <c r="AX792" s="167"/>
      <c r="AY792" s="167"/>
    </row>
    <row r="793" spans="50:51" x14ac:dyDescent="0.3">
      <c r="AX793" s="167"/>
      <c r="AY793" s="167"/>
    </row>
    <row r="794" spans="50:51" x14ac:dyDescent="0.3">
      <c r="AX794" s="167"/>
      <c r="AY794" s="167"/>
    </row>
    <row r="795" spans="50:51" x14ac:dyDescent="0.3">
      <c r="AX795" s="167"/>
      <c r="AY795" s="167"/>
    </row>
    <row r="796" spans="50:51" x14ac:dyDescent="0.3">
      <c r="AX796" s="167"/>
      <c r="AY796" s="167"/>
    </row>
    <row r="797" spans="50:51" x14ac:dyDescent="0.3">
      <c r="AX797" s="167"/>
      <c r="AY797" s="167"/>
    </row>
    <row r="798" spans="50:51" x14ac:dyDescent="0.3">
      <c r="AX798" s="167"/>
      <c r="AY798" s="167"/>
    </row>
    <row r="799" spans="50:51" x14ac:dyDescent="0.3">
      <c r="AX799" s="167"/>
      <c r="AY799" s="167"/>
    </row>
    <row r="800" spans="50:51" x14ac:dyDescent="0.3">
      <c r="AX800" s="167"/>
      <c r="AY800" s="167"/>
    </row>
    <row r="801" spans="50:51" x14ac:dyDescent="0.3">
      <c r="AX801" s="167"/>
      <c r="AY801" s="167"/>
    </row>
    <row r="802" spans="50:51" x14ac:dyDescent="0.3">
      <c r="AX802" s="167"/>
      <c r="AY802" s="167"/>
    </row>
    <row r="803" spans="50:51" x14ac:dyDescent="0.3">
      <c r="AX803" s="167"/>
      <c r="AY803" s="167"/>
    </row>
    <row r="804" spans="50:51" x14ac:dyDescent="0.3">
      <c r="AX804" s="167"/>
      <c r="AY804" s="167"/>
    </row>
    <row r="805" spans="50:51" x14ac:dyDescent="0.3">
      <c r="AX805" s="167"/>
      <c r="AY805" s="167"/>
    </row>
    <row r="806" spans="50:51" x14ac:dyDescent="0.3">
      <c r="AX806" s="167"/>
      <c r="AY806" s="167"/>
    </row>
    <row r="807" spans="50:51" x14ac:dyDescent="0.3">
      <c r="AX807" s="167"/>
      <c r="AY807" s="167"/>
    </row>
    <row r="808" spans="50:51" x14ac:dyDescent="0.3">
      <c r="AX808" s="167"/>
      <c r="AY808" s="167"/>
    </row>
    <row r="809" spans="50:51" x14ac:dyDescent="0.3">
      <c r="AX809" s="167"/>
      <c r="AY809" s="167"/>
    </row>
    <row r="810" spans="50:51" x14ac:dyDescent="0.3">
      <c r="AX810" s="167"/>
      <c r="AY810" s="167"/>
    </row>
    <row r="811" spans="50:51" x14ac:dyDescent="0.3">
      <c r="AX811" s="167"/>
      <c r="AY811" s="167"/>
    </row>
    <row r="812" spans="50:51" x14ac:dyDescent="0.3">
      <c r="AX812" s="167"/>
      <c r="AY812" s="167"/>
    </row>
    <row r="813" spans="50:51" x14ac:dyDescent="0.3">
      <c r="AX813" s="167"/>
      <c r="AY813" s="167"/>
    </row>
    <row r="814" spans="50:51" x14ac:dyDescent="0.3">
      <c r="AX814" s="167"/>
      <c r="AY814" s="167"/>
    </row>
    <row r="815" spans="50:51" x14ac:dyDescent="0.3">
      <c r="AX815" s="167"/>
      <c r="AY815" s="167"/>
    </row>
    <row r="816" spans="50:51" x14ac:dyDescent="0.3">
      <c r="AX816" s="167"/>
      <c r="AY816" s="167"/>
    </row>
    <row r="817" spans="50:51" x14ac:dyDescent="0.3">
      <c r="AX817" s="167"/>
      <c r="AY817" s="167"/>
    </row>
    <row r="818" spans="50:51" x14ac:dyDescent="0.3">
      <c r="AX818" s="167"/>
      <c r="AY818" s="167"/>
    </row>
    <row r="819" spans="50:51" x14ac:dyDescent="0.3">
      <c r="AX819" s="167"/>
      <c r="AY819" s="167"/>
    </row>
  </sheetData>
  <autoFilter ref="A2:BE620"/>
  <sortState ref="A3:CS724">
    <sortCondition ref="B3:B724"/>
  </sortState>
  <conditionalFormatting sqref="B2">
    <cfRule type="duplicateValues" dxfId="11" priority="14"/>
  </conditionalFormatting>
  <conditionalFormatting sqref="B2">
    <cfRule type="duplicateValues" dxfId="10" priority="13"/>
  </conditionalFormatting>
  <conditionalFormatting sqref="B2">
    <cfRule type="duplicateValues" dxfId="9" priority="12"/>
  </conditionalFormatting>
  <conditionalFormatting sqref="B2">
    <cfRule type="duplicateValues" dxfId="8" priority="11"/>
  </conditionalFormatting>
  <conditionalFormatting sqref="B621:B1048576 B1:B2">
    <cfRule type="duplicateValues" dxfId="7" priority="7"/>
  </conditionalFormatting>
  <conditionalFormatting sqref="B3:B620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6"/>
  <sheetViews>
    <sheetView topLeftCell="A447" zoomScaleNormal="100" workbookViewId="0">
      <selection activeCell="E6" sqref="E6:E21"/>
    </sheetView>
  </sheetViews>
  <sheetFormatPr defaultRowHeight="14.4" x14ac:dyDescent="0.3"/>
  <cols>
    <col min="1" max="1" width="25.33203125" style="33" customWidth="1"/>
    <col min="2" max="2" width="15.109375" style="34" customWidth="1"/>
    <col min="3" max="3" width="6.5546875" style="62" customWidth="1"/>
    <col min="4" max="4" width="12" style="45" bestFit="1" customWidth="1"/>
    <col min="5" max="5" width="10.6640625" style="45" bestFit="1" customWidth="1"/>
    <col min="6" max="6" width="11.5546875" style="11" bestFit="1" customWidth="1"/>
    <col min="10" max="10" width="13.109375" style="101" customWidth="1"/>
    <col min="12" max="12" width="10.6640625" customWidth="1"/>
  </cols>
  <sheetData>
    <row r="1" spans="1:14" ht="57.6" x14ac:dyDescent="0.3">
      <c r="A1" s="26" t="s">
        <v>168</v>
      </c>
      <c r="B1" s="28" t="s">
        <v>1164</v>
      </c>
      <c r="C1" s="26"/>
      <c r="D1" s="50" t="s">
        <v>1320</v>
      </c>
      <c r="E1" s="50" t="s">
        <v>2031</v>
      </c>
      <c r="F1" s="11" t="s">
        <v>0</v>
      </c>
      <c r="J1" s="100"/>
      <c r="K1" s="11"/>
    </row>
    <row r="2" spans="1:14" x14ac:dyDescent="0.3">
      <c r="A2" s="27" t="s">
        <v>1165</v>
      </c>
      <c r="B2" s="28"/>
      <c r="C2" s="46"/>
      <c r="J2"/>
    </row>
    <row r="3" spans="1:14" x14ac:dyDescent="0.3">
      <c r="A3" s="29" t="s">
        <v>670</v>
      </c>
      <c r="B3" s="32">
        <v>1689529</v>
      </c>
      <c r="C3" s="46"/>
      <c r="D3" s="99" t="str">
        <f>VLOOKUP(A3,Лист1!A:C,3,0)</f>
        <v>20,969</v>
      </c>
      <c r="E3" s="45">
        <f>VLOOKUP(A3,Лист1!A:D,4,0)</f>
        <v>24.346699999999998</v>
      </c>
      <c r="F3" s="11">
        <f t="shared" ref="F3" si="0">E3-D3</f>
        <v>3.3776999999999973</v>
      </c>
      <c r="H3">
        <f>VLOOKUP(A3,Площадь!A:B,2,0)</f>
        <v>51.5</v>
      </c>
      <c r="K3" s="11"/>
    </row>
    <row r="4" spans="1:14" x14ac:dyDescent="0.3">
      <c r="A4" s="29" t="s">
        <v>671</v>
      </c>
      <c r="B4" s="32">
        <v>1689663</v>
      </c>
      <c r="C4" s="46"/>
      <c r="D4" s="99">
        <f>VLOOKUP(A4,Лист1!A:C,3,0)</f>
        <v>11.529123651632521</v>
      </c>
      <c r="E4" s="45" t="e">
        <f>VLOOKUP(A4,Лист1!A:D,4,0)</f>
        <v>#N/A</v>
      </c>
      <c r="J4"/>
      <c r="K4" s="11"/>
    </row>
    <row r="5" spans="1:14" s="4" customFormat="1" x14ac:dyDescent="0.3">
      <c r="A5" s="27" t="s">
        <v>170</v>
      </c>
      <c r="B5" s="28"/>
      <c r="C5" s="46"/>
      <c r="D5" s="99"/>
      <c r="E5" s="45"/>
      <c r="F5" s="11"/>
      <c r="G5"/>
      <c r="H5"/>
      <c r="J5"/>
      <c r="K5" s="11"/>
      <c r="L5"/>
      <c r="M5"/>
      <c r="N5"/>
    </row>
    <row r="6" spans="1:14" ht="15.75" customHeight="1" x14ac:dyDescent="0.3">
      <c r="A6" s="29" t="s">
        <v>4</v>
      </c>
      <c r="B6" s="28">
        <v>1689564</v>
      </c>
      <c r="C6" s="46"/>
      <c r="D6" s="99" t="str">
        <f>VLOOKUP(A6,Лист1!A:C,3,0)</f>
        <v>23,912</v>
      </c>
      <c r="E6" s="45" t="str">
        <f>VLOOKUP(A6,Лист1!A:D,4,0)</f>
        <v>не работает</v>
      </c>
      <c r="K6" s="11"/>
    </row>
    <row r="7" spans="1:14" x14ac:dyDescent="0.3">
      <c r="A7" s="29" t="s">
        <v>5</v>
      </c>
      <c r="B7" s="28">
        <v>1745786</v>
      </c>
      <c r="C7" s="46"/>
      <c r="D7" s="99" t="str">
        <f>VLOOKUP(A7,Лист1!A:C,3,0)</f>
        <v>12,648</v>
      </c>
      <c r="E7" s="45" t="str">
        <f>VLOOKUP(A7,Лист1!A:D,4,0)</f>
        <v>не работает</v>
      </c>
      <c r="K7" s="11"/>
    </row>
    <row r="8" spans="1:14" x14ac:dyDescent="0.3">
      <c r="A8" s="29" t="s">
        <v>672</v>
      </c>
      <c r="B8" s="28">
        <v>1689583</v>
      </c>
      <c r="C8" s="46"/>
      <c r="D8" s="99">
        <f>VLOOKUP(A8,Лист1!A:C,3,0)</f>
        <v>11.257999999999999</v>
      </c>
      <c r="E8" s="45" t="str">
        <f>VLOOKUP(A8,Лист1!A:D,4,0)</f>
        <v>нет</v>
      </c>
      <c r="J8"/>
      <c r="K8" s="11"/>
    </row>
    <row r="9" spans="1:14" x14ac:dyDescent="0.3">
      <c r="A9" s="29" t="s">
        <v>673</v>
      </c>
      <c r="B9" s="28">
        <v>1689588</v>
      </c>
      <c r="C9" s="46"/>
      <c r="D9" s="99" t="str">
        <f>VLOOKUP(A9,Лист1!A:C,3,0)</f>
        <v>нет</v>
      </c>
      <c r="E9" s="45" t="str">
        <f>VLOOKUP(A9,Лист1!A:D,4,0)</f>
        <v>нет</v>
      </c>
      <c r="J9"/>
      <c r="K9" s="11"/>
    </row>
    <row r="10" spans="1:14" x14ac:dyDescent="0.3">
      <c r="A10" s="29" t="s">
        <v>674</v>
      </c>
      <c r="B10" s="28">
        <v>1689580</v>
      </c>
      <c r="C10" s="46"/>
      <c r="D10" s="99" t="str">
        <f>VLOOKUP(A10,Лист1!A:C,3,0)</f>
        <v>8,677</v>
      </c>
      <c r="E10" s="45">
        <f>VLOOKUP(A10,Лист1!A:D,4,0)</f>
        <v>9.657</v>
      </c>
      <c r="F10" s="11">
        <f t="shared" ref="F10:F66" si="1">E10-D10</f>
        <v>0.98000000000000043</v>
      </c>
      <c r="H10">
        <f>VLOOKUP(A10,Площадь!A:B,2,0)</f>
        <v>28.4</v>
      </c>
      <c r="K10" s="11"/>
    </row>
    <row r="11" spans="1:14" x14ac:dyDescent="0.3">
      <c r="A11" s="29" t="s">
        <v>675</v>
      </c>
      <c r="B11" s="28">
        <v>1689533</v>
      </c>
      <c r="C11" s="46"/>
      <c r="D11" s="99" t="str">
        <f>VLOOKUP(A11,Лист1!A:C,3,0)</f>
        <v>21,16</v>
      </c>
      <c r="E11" s="45">
        <f>VLOOKUP(A11,Лист1!A:D,4,0)</f>
        <v>23.5</v>
      </c>
      <c r="F11" s="11">
        <f t="shared" si="1"/>
        <v>2.34</v>
      </c>
      <c r="H11">
        <f>VLOOKUP(A11,Площадь!A:B,2,0)</f>
        <v>52.3</v>
      </c>
      <c r="K11" s="11"/>
    </row>
    <row r="12" spans="1:14" s="4" customFormat="1" x14ac:dyDescent="0.3">
      <c r="A12" s="29" t="s">
        <v>676</v>
      </c>
      <c r="B12" s="28">
        <v>1689520</v>
      </c>
      <c r="C12" s="46"/>
      <c r="D12" s="99" t="str">
        <f>VLOOKUP(A12,Лист1!A:C,3,0)</f>
        <v>23,843</v>
      </c>
      <c r="E12" s="45">
        <f>VLOOKUP(A12,Лист1!A:D,4,0)</f>
        <v>27.396000000000001</v>
      </c>
      <c r="F12" s="11">
        <f t="shared" si="1"/>
        <v>3.5530000000000008</v>
      </c>
      <c r="G12"/>
      <c r="H12">
        <f>VLOOKUP(A12,Площадь!A:B,2,0)</f>
        <v>70.7</v>
      </c>
      <c r="J12" s="101"/>
      <c r="K12" s="11"/>
      <c r="L12"/>
      <c r="M12"/>
      <c r="N12"/>
    </row>
    <row r="13" spans="1:14" x14ac:dyDescent="0.3">
      <c r="A13" s="29" t="s">
        <v>677</v>
      </c>
      <c r="B13" s="28">
        <v>1689593</v>
      </c>
      <c r="C13" s="46"/>
      <c r="D13" s="99">
        <f>VLOOKUP(A13,Лист1!A:C,3,0)</f>
        <v>10.40741359307005</v>
      </c>
      <c r="E13" s="45" t="str">
        <f>VLOOKUP(A13,Лист1!A:D,4,0)</f>
        <v>нет</v>
      </c>
      <c r="J13"/>
      <c r="K13" s="11"/>
    </row>
    <row r="14" spans="1:14" x14ac:dyDescent="0.3">
      <c r="A14" s="29" t="s">
        <v>678</v>
      </c>
      <c r="B14" s="28">
        <v>1689561</v>
      </c>
      <c r="C14" s="46"/>
      <c r="D14" s="99" t="s">
        <v>172</v>
      </c>
      <c r="E14" s="45">
        <f>VLOOKUP(A14,Лист1!A:D,4,0)</f>
        <v>24.346699999999998</v>
      </c>
      <c r="K14" s="11"/>
    </row>
    <row r="15" spans="1:14" x14ac:dyDescent="0.3">
      <c r="A15" s="29" t="s">
        <v>679</v>
      </c>
      <c r="B15" s="28">
        <v>1689584</v>
      </c>
      <c r="C15" s="46"/>
      <c r="D15" s="99" t="s">
        <v>172</v>
      </c>
      <c r="E15" s="45">
        <f>VLOOKUP(A15,Лист1!A:D,4,0)</f>
        <v>34.256100000000004</v>
      </c>
      <c r="K15" s="11"/>
    </row>
    <row r="16" spans="1:14" x14ac:dyDescent="0.3">
      <c r="A16" s="29" t="s">
        <v>680</v>
      </c>
      <c r="B16" s="28">
        <v>1689563</v>
      </c>
      <c r="C16" s="46"/>
      <c r="D16" s="99" t="str">
        <f>VLOOKUP(A16,Лист1!A:C,3,0)</f>
        <v>9,962</v>
      </c>
      <c r="E16" s="45" t="str">
        <f>VLOOKUP(A16,Лист1!A:D,4,0)</f>
        <v>нет</v>
      </c>
      <c r="K16" s="11"/>
    </row>
    <row r="17" spans="1:14" x14ac:dyDescent="0.3">
      <c r="A17" s="29" t="s">
        <v>6</v>
      </c>
      <c r="B17" s="28">
        <v>1689571</v>
      </c>
      <c r="C17" s="46"/>
      <c r="D17" s="99" t="str">
        <f>VLOOKUP(A17,Лист1!A:C,3,0)</f>
        <v>12,02</v>
      </c>
      <c r="E17" s="45">
        <f>VLOOKUP(A17,Лист1!A:D,4,0)</f>
        <v>13.494</v>
      </c>
      <c r="F17" s="11">
        <f t="shared" si="1"/>
        <v>1.4740000000000002</v>
      </c>
      <c r="H17">
        <f>VLOOKUP(A17,Площадь!A:B,2,0)</f>
        <v>32.700000000000003</v>
      </c>
      <c r="K17" s="11"/>
    </row>
    <row r="18" spans="1:14" x14ac:dyDescent="0.3">
      <c r="A18" s="29" t="s">
        <v>681</v>
      </c>
      <c r="B18" s="28">
        <v>1689579</v>
      </c>
      <c r="C18" s="46"/>
      <c r="D18" s="99">
        <f>VLOOKUP(A18,Лист1!A:C,3,0)</f>
        <v>10.042760973961727</v>
      </c>
      <c r="E18" s="45">
        <f>VLOOKUP(A18,Лист1!A:D,4,0)</f>
        <v>11.752000000000001</v>
      </c>
      <c r="F18" s="11">
        <f t="shared" si="1"/>
        <v>1.7092390260382739</v>
      </c>
      <c r="H18">
        <f>VLOOKUP(A18,Площадь!A:B,2,0)</f>
        <v>33.799999999999997</v>
      </c>
      <c r="J18"/>
      <c r="K18" s="11"/>
    </row>
    <row r="19" spans="1:14" s="20" customFormat="1" x14ac:dyDescent="0.3">
      <c r="A19" s="29" t="s">
        <v>682</v>
      </c>
      <c r="B19" s="28">
        <v>1689365</v>
      </c>
      <c r="C19" s="46"/>
      <c r="D19" s="99">
        <f>VLOOKUP(A19,Лист1!A:C,3,0)</f>
        <v>14.569370030112426</v>
      </c>
      <c r="E19" s="45" t="str">
        <f>VLOOKUP(A19,Лист1!A:D,4,0)</f>
        <v>нет</v>
      </c>
      <c r="F19" s="11"/>
      <c r="G19"/>
      <c r="H19"/>
      <c r="J19"/>
      <c r="K19" s="11"/>
      <c r="L19"/>
      <c r="M19"/>
      <c r="N19"/>
    </row>
    <row r="20" spans="1:14" x14ac:dyDescent="0.3">
      <c r="A20" s="29" t="s">
        <v>683</v>
      </c>
      <c r="B20" s="28">
        <v>1742612</v>
      </c>
      <c r="C20" s="46"/>
      <c r="D20" s="99" t="str">
        <f>VLOOKUP(A20,Лист1!A:C,3,0)</f>
        <v>12,715</v>
      </c>
      <c r="E20" s="45">
        <f>VLOOKUP(A20,Лист1!A:D,4,0)</f>
        <v>14.574999999999999</v>
      </c>
      <c r="F20" s="11">
        <f t="shared" si="1"/>
        <v>1.8599999999999994</v>
      </c>
      <c r="H20">
        <f>VLOOKUP(A20,Площадь!A:B,2,0)</f>
        <v>34</v>
      </c>
      <c r="K20" s="11"/>
    </row>
    <row r="21" spans="1:14" x14ac:dyDescent="0.3">
      <c r="A21" s="29" t="s">
        <v>684</v>
      </c>
      <c r="B21" s="28">
        <v>1742605</v>
      </c>
      <c r="C21" s="46"/>
      <c r="D21" s="99" t="str">
        <f>VLOOKUP(A21,Лист1!A:C,3,0)</f>
        <v>4,273</v>
      </c>
      <c r="E21" s="45" t="str">
        <f>VLOOKUP(A21,Лист1!A:D,4,0)</f>
        <v>нет</v>
      </c>
      <c r="K21" s="11"/>
    </row>
    <row r="22" spans="1:14" s="20" customFormat="1" x14ac:dyDescent="0.3">
      <c r="A22" s="29" t="s">
        <v>685</v>
      </c>
      <c r="B22" s="28">
        <v>1689475</v>
      </c>
      <c r="C22" s="46"/>
      <c r="D22" s="99" t="str">
        <f>VLOOKUP(A22,Лист1!A:C,3,0)</f>
        <v>нет</v>
      </c>
      <c r="E22" s="45" t="str">
        <f>VLOOKUP(A22,Лист1!A:D,4,0)</f>
        <v>нет</v>
      </c>
      <c r="F22" s="11"/>
      <c r="G22"/>
      <c r="H22"/>
      <c r="J22"/>
      <c r="K22" s="11"/>
      <c r="L22"/>
      <c r="M22"/>
      <c r="N22"/>
    </row>
    <row r="23" spans="1:14" x14ac:dyDescent="0.3">
      <c r="A23" s="29" t="s">
        <v>686</v>
      </c>
      <c r="B23" s="28">
        <v>1742606</v>
      </c>
      <c r="C23" s="46"/>
      <c r="D23" s="99">
        <f>VLOOKUP(A23,Лист1!A:C,3,0)</f>
        <v>10.6</v>
      </c>
      <c r="E23" s="45">
        <f>VLOOKUP(A23,Лист1!A:D,4,0)</f>
        <v>10.6</v>
      </c>
      <c r="F23" s="11">
        <f t="shared" si="1"/>
        <v>0</v>
      </c>
      <c r="H23">
        <f>VLOOKUP(A23,Площадь!A:B,2,0)</f>
        <v>70.900000000000006</v>
      </c>
      <c r="K23" s="11"/>
    </row>
    <row r="24" spans="1:14" x14ac:dyDescent="0.3">
      <c r="A24" s="29" t="s">
        <v>687</v>
      </c>
      <c r="B24" s="28">
        <v>1747383</v>
      </c>
      <c r="C24" s="46"/>
      <c r="D24" s="99" t="str">
        <f>VLOOKUP(A24,Лист1!A:C,3,0)</f>
        <v>11,901</v>
      </c>
      <c r="E24" s="45">
        <f>VLOOKUP(A24,Лист1!A:D,4,0)</f>
        <v>12.946999999999999</v>
      </c>
      <c r="F24" s="11">
        <f t="shared" si="1"/>
        <v>1.0459999999999994</v>
      </c>
      <c r="H24">
        <f>VLOOKUP(A24,Площадь!A:B,2,0)</f>
        <v>50.9</v>
      </c>
      <c r="K24" s="11"/>
    </row>
    <row r="25" spans="1:14" x14ac:dyDescent="0.3">
      <c r="A25" s="29" t="s">
        <v>688</v>
      </c>
      <c r="B25" s="28">
        <v>1689589</v>
      </c>
      <c r="C25" s="46"/>
      <c r="D25" s="99" t="str">
        <f>VLOOKUP(A25,Лист1!A:C,3,0)</f>
        <v>22,737</v>
      </c>
      <c r="E25" s="45" t="str">
        <f>VLOOKUP(A25,Лист1!A:D,4,0)</f>
        <v>нет</v>
      </c>
      <c r="K25" s="11"/>
    </row>
    <row r="26" spans="1:14" x14ac:dyDescent="0.3">
      <c r="A26" s="29" t="s">
        <v>689</v>
      </c>
      <c r="B26" s="28">
        <v>1742613</v>
      </c>
      <c r="C26" s="46"/>
      <c r="D26" s="99" t="str">
        <f>VLOOKUP(A26,Лист1!A:C,3,0)</f>
        <v>25,030</v>
      </c>
      <c r="E26" s="45">
        <f>VLOOKUP(A26,Лист1!A:D,4,0)</f>
        <v>27.727</v>
      </c>
      <c r="F26" s="11">
        <f t="shared" si="1"/>
        <v>2.6969999999999992</v>
      </c>
      <c r="H26">
        <f>VLOOKUP(A26,Площадь!A:B,2,0)</f>
        <v>68.099999999999994</v>
      </c>
      <c r="K26" s="11"/>
    </row>
    <row r="27" spans="1:14" x14ac:dyDescent="0.3">
      <c r="A27" s="29" t="s">
        <v>690</v>
      </c>
      <c r="B27" s="28">
        <v>1747373</v>
      </c>
      <c r="C27" s="46"/>
      <c r="D27" s="99" t="str">
        <f>VLOOKUP(A27,Лист1!A:C,3,0)</f>
        <v>7,57</v>
      </c>
      <c r="E27" s="45">
        <f>VLOOKUP(A27,Лист1!A:D,4,0)</f>
        <v>8.09</v>
      </c>
      <c r="F27" s="11">
        <f t="shared" si="1"/>
        <v>0.51999999999999957</v>
      </c>
      <c r="H27">
        <f>VLOOKUP(A27,Площадь!A:B,2,0)</f>
        <v>30.6</v>
      </c>
      <c r="K27" s="11"/>
    </row>
    <row r="28" spans="1:14" x14ac:dyDescent="0.3">
      <c r="A28" s="29" t="s">
        <v>7</v>
      </c>
      <c r="B28" s="28">
        <v>1746165</v>
      </c>
      <c r="C28" s="46"/>
      <c r="D28" s="99" t="str">
        <f>VLOOKUP(A28,Лист1!A:C,3,0)</f>
        <v>21,827</v>
      </c>
      <c r="E28" s="45">
        <f>VLOOKUP(A28,Лист1!A:D,4,0)</f>
        <v>24.373999999999999</v>
      </c>
      <c r="F28" s="11">
        <f t="shared" si="1"/>
        <v>2.546999999999997</v>
      </c>
      <c r="H28">
        <f>VLOOKUP(A28,Площадь!A:B,2,0)</f>
        <v>70.599999999999994</v>
      </c>
      <c r="K28" s="11"/>
    </row>
    <row r="29" spans="1:14" x14ac:dyDescent="0.3">
      <c r="A29" s="29" t="s">
        <v>691</v>
      </c>
      <c r="B29" s="28">
        <v>1742611</v>
      </c>
      <c r="C29" s="46"/>
      <c r="D29" s="99" t="str">
        <f>VLOOKUP(A29,Лист1!A:C,3,0)</f>
        <v>14,902</v>
      </c>
      <c r="E29" s="45">
        <f>VLOOKUP(A29,Лист1!A:D,4,0)</f>
        <v>16.626000000000001</v>
      </c>
      <c r="F29" s="11">
        <f t="shared" si="1"/>
        <v>1.724000000000002</v>
      </c>
      <c r="H29">
        <f>VLOOKUP(A29,Площадь!A:B,2,0)</f>
        <v>33.700000000000003</v>
      </c>
      <c r="K29" s="11"/>
    </row>
    <row r="30" spans="1:14" x14ac:dyDescent="0.3">
      <c r="A30" s="29" t="s">
        <v>692</v>
      </c>
      <c r="B30" s="28">
        <v>1742609</v>
      </c>
      <c r="C30" s="46"/>
      <c r="D30" s="99" t="str">
        <f>VLOOKUP(A30,Лист1!A:C,3,0)</f>
        <v>12,539</v>
      </c>
      <c r="E30" s="45">
        <f>VLOOKUP(A30,Лист1!A:D,4,0)</f>
        <v>15.234999999999999</v>
      </c>
      <c r="F30" s="11">
        <f t="shared" si="1"/>
        <v>2.6959999999999997</v>
      </c>
      <c r="H30">
        <f>VLOOKUP(A30,Площадь!A:B,2,0)</f>
        <v>33.799999999999997</v>
      </c>
      <c r="K30" s="11"/>
    </row>
    <row r="31" spans="1:14" x14ac:dyDescent="0.3">
      <c r="A31" s="29" t="s">
        <v>693</v>
      </c>
      <c r="B31" s="28">
        <v>1689486</v>
      </c>
      <c r="C31" s="46"/>
      <c r="D31" s="99">
        <f>VLOOKUP(A31,Лист1!A:C,3,0)</f>
        <v>10.674329858346002</v>
      </c>
      <c r="E31" s="45">
        <v>10.673999999999999</v>
      </c>
      <c r="F31" s="11">
        <f t="shared" si="1"/>
        <v>-3.2985834600296471E-4</v>
      </c>
      <c r="H31">
        <f>VLOOKUP(A31,Площадь!A:B,2,0)</f>
        <v>34.1</v>
      </c>
      <c r="J31"/>
      <c r="K31" s="11"/>
    </row>
    <row r="32" spans="1:14" x14ac:dyDescent="0.3">
      <c r="A32" s="29" t="s">
        <v>694</v>
      </c>
      <c r="B32" s="28">
        <v>1747371</v>
      </c>
      <c r="C32" s="46"/>
      <c r="D32" s="99">
        <f>VLOOKUP(A32,Лист1!A:C,3,0)</f>
        <v>16.502806896884575</v>
      </c>
      <c r="E32" s="45">
        <f>VLOOKUP(A32,Лист1!A:D,4,0)</f>
        <v>17.024000000000001</v>
      </c>
      <c r="F32" s="11">
        <f t="shared" si="1"/>
        <v>0.52119310311542577</v>
      </c>
      <c r="H32">
        <f>VLOOKUP(A32,Площадь!A:B,2,0)</f>
        <v>34</v>
      </c>
      <c r="J32"/>
      <c r="K32" s="11"/>
    </row>
    <row r="33" spans="1:11" x14ac:dyDescent="0.3">
      <c r="A33" s="29" t="s">
        <v>695</v>
      </c>
      <c r="B33" s="28">
        <v>1689586</v>
      </c>
      <c r="C33" s="46"/>
      <c r="D33" s="99">
        <f>VLOOKUP(A33,Лист1!A:C,3,0)</f>
        <v>11.642176799272521</v>
      </c>
      <c r="E33" s="45" t="str">
        <f>VLOOKUP(A33,Лист1!A:D,4,0)</f>
        <v>нет</v>
      </c>
      <c r="J33"/>
      <c r="K33" s="11"/>
    </row>
    <row r="34" spans="1:11" x14ac:dyDescent="0.3">
      <c r="A34" s="29" t="s">
        <v>696</v>
      </c>
      <c r="B34" s="28">
        <v>1689478</v>
      </c>
      <c r="C34" s="46"/>
      <c r="D34" s="99" t="str">
        <f>VLOOKUP(A34,Лист1!A:C,3,0)</f>
        <v>19,647</v>
      </c>
      <c r="E34" s="45">
        <f>VLOOKUP(A34,Лист1!A:D,4,0)</f>
        <v>21.213999999999999</v>
      </c>
      <c r="F34" s="11">
        <f t="shared" si="1"/>
        <v>1.5670000000000002</v>
      </c>
      <c r="H34">
        <f>VLOOKUP(A34,Площадь!A:B,2,0)</f>
        <v>52.3</v>
      </c>
      <c r="K34" s="11"/>
    </row>
    <row r="35" spans="1:11" x14ac:dyDescent="0.3">
      <c r="A35" s="29" t="s">
        <v>697</v>
      </c>
      <c r="B35" s="28">
        <v>1689482</v>
      </c>
      <c r="C35" s="46"/>
      <c r="D35" s="99">
        <f>VLOOKUP(A35,Лист1!A:C,3,0)</f>
        <v>14.758779676150489</v>
      </c>
      <c r="E35" s="45" t="str">
        <f>VLOOKUP(A35,Лист1!A:D,4,0)</f>
        <v>нет</v>
      </c>
      <c r="J35"/>
      <c r="K35" s="11"/>
    </row>
    <row r="36" spans="1:11" x14ac:dyDescent="0.3">
      <c r="A36" s="29" t="s">
        <v>698</v>
      </c>
      <c r="B36" s="28">
        <v>1689591</v>
      </c>
      <c r="C36" s="46"/>
      <c r="D36" s="99">
        <f>VLOOKUP(A36,Лист1!A:C,3,0)</f>
        <v>11.040581657851098</v>
      </c>
      <c r="E36" s="45" t="str">
        <f>VLOOKUP(A36,Лист1!A:D,4,0)</f>
        <v>нет</v>
      </c>
      <c r="J36"/>
      <c r="K36" s="11"/>
    </row>
    <row r="37" spans="1:11" x14ac:dyDescent="0.3">
      <c r="A37" s="29" t="s">
        <v>699</v>
      </c>
      <c r="B37" s="28">
        <v>1747379</v>
      </c>
      <c r="C37" s="46"/>
      <c r="D37" s="99" t="str">
        <f>VLOOKUP(A37,Лист1!A:C,3,0)</f>
        <v>31,829</v>
      </c>
      <c r="E37" s="45">
        <f>VLOOKUP(A37,Лист1!A:D,4,0)</f>
        <v>35.844000000000001</v>
      </c>
      <c r="F37" s="11">
        <f t="shared" si="1"/>
        <v>4.0150000000000006</v>
      </c>
      <c r="H37">
        <f>VLOOKUP(A37,Площадь!A:B,2,0)</f>
        <v>49.9</v>
      </c>
      <c r="K37" s="11"/>
    </row>
    <row r="38" spans="1:11" x14ac:dyDescent="0.3">
      <c r="A38" s="29" t="s">
        <v>700</v>
      </c>
      <c r="B38" s="28">
        <v>1742602</v>
      </c>
      <c r="C38" s="46"/>
      <c r="D38" s="99" t="str">
        <f>VLOOKUP(A38,Лист1!A:C,3,0)</f>
        <v>21,99</v>
      </c>
      <c r="E38" s="45">
        <f>VLOOKUP(A38,Лист1!A:D,4,0)</f>
        <v>23.2</v>
      </c>
      <c r="F38" s="11">
        <f t="shared" si="1"/>
        <v>1.2100000000000009</v>
      </c>
      <c r="H38">
        <f>VLOOKUP(A38,Площадь!A:B,2,0)</f>
        <v>68.099999999999994</v>
      </c>
      <c r="K38" s="11"/>
    </row>
    <row r="39" spans="1:11" x14ac:dyDescent="0.3">
      <c r="A39" s="29" t="s">
        <v>8</v>
      </c>
      <c r="B39" s="28">
        <v>1689570</v>
      </c>
      <c r="C39" s="59"/>
      <c r="D39" s="99" t="str">
        <f>VLOOKUP(A39,Лист1!A:C,3,0)</f>
        <v>17,843</v>
      </c>
      <c r="E39" s="45">
        <f>VLOOKUP(A39,Лист1!A:D,4,0)</f>
        <v>18.608000000000001</v>
      </c>
      <c r="F39" s="11">
        <f t="shared" si="1"/>
        <v>0.76500000000000057</v>
      </c>
      <c r="H39">
        <f>VLOOKUP(A39,Площадь!A:B,2,0)</f>
        <v>50.1</v>
      </c>
      <c r="K39" s="11"/>
    </row>
    <row r="40" spans="1:11" x14ac:dyDescent="0.3">
      <c r="A40" s="29" t="s">
        <v>701</v>
      </c>
      <c r="B40" s="28">
        <v>1689479</v>
      </c>
      <c r="C40" s="46"/>
      <c r="D40" s="99" t="str">
        <f>VLOOKUP(A40,Лист1!A:C,3,0)</f>
        <v>14,920</v>
      </c>
      <c r="E40" s="45" t="str">
        <f>VLOOKUP(A40,Лист1!A:D,4,0)</f>
        <v>нет</v>
      </c>
      <c r="K40" s="11"/>
    </row>
    <row r="41" spans="1:11" x14ac:dyDescent="0.3">
      <c r="A41" s="29" t="s">
        <v>702</v>
      </c>
      <c r="B41" s="28">
        <v>1742610</v>
      </c>
      <c r="C41" s="46"/>
      <c r="D41" s="99" t="str">
        <f>VLOOKUP(A41,Лист1!A:C,3,0)</f>
        <v>4,861</v>
      </c>
      <c r="E41" s="45">
        <f>VLOOKUP(A41,Лист1!A:D,4,0)</f>
        <v>4.8609999999999998</v>
      </c>
      <c r="F41" s="11">
        <f t="shared" si="1"/>
        <v>0</v>
      </c>
      <c r="H41">
        <f>VLOOKUP(A41,Площадь!A:B,2,0)</f>
        <v>33.700000000000003</v>
      </c>
      <c r="K41" s="11"/>
    </row>
    <row r="42" spans="1:11" x14ac:dyDescent="0.3">
      <c r="A42" s="29" t="s">
        <v>703</v>
      </c>
      <c r="B42" s="28">
        <v>1747406</v>
      </c>
      <c r="C42" s="46"/>
      <c r="D42" s="99" t="str">
        <f>VLOOKUP(A42,Лист1!A:C,3,0)</f>
        <v>6,941</v>
      </c>
      <c r="E42" s="45">
        <f>VLOOKUP(A42,Лист1!A:D,4,0)</f>
        <v>6.9409999999999998</v>
      </c>
      <c r="F42" s="11">
        <f t="shared" si="1"/>
        <v>0</v>
      </c>
      <c r="H42">
        <f>VLOOKUP(A42,Площадь!A:B,2,0)</f>
        <v>33.799999999999997</v>
      </c>
      <c r="K42" s="11"/>
    </row>
    <row r="43" spans="1:11" x14ac:dyDescent="0.3">
      <c r="A43" s="29" t="s">
        <v>704</v>
      </c>
      <c r="B43" s="28">
        <v>1689485</v>
      </c>
      <c r="C43" s="46"/>
      <c r="D43" s="99">
        <f>VLOOKUP(A43,Лист1!A:C,3,0)</f>
        <v>9.0914700301124238</v>
      </c>
      <c r="E43" s="45" t="str">
        <f>VLOOKUP(A43,Лист1!A:D,4,0)</f>
        <v>нет</v>
      </c>
      <c r="J43"/>
      <c r="K43" s="11"/>
    </row>
    <row r="44" spans="1:11" x14ac:dyDescent="0.3">
      <c r="A44" s="29" t="s">
        <v>705</v>
      </c>
      <c r="B44" s="28">
        <v>1689481</v>
      </c>
      <c r="C44" s="46"/>
      <c r="D44" s="99" t="str">
        <f>VLOOKUP(A44,Лист1!A:C,3,0)</f>
        <v>6,435</v>
      </c>
      <c r="E44" s="45">
        <f>VLOOKUP(A44,Лист1!A:D,4,0)</f>
        <v>7.2560000000000002</v>
      </c>
      <c r="F44" s="11">
        <f t="shared" si="1"/>
        <v>0.82100000000000062</v>
      </c>
      <c r="H44">
        <f>VLOOKUP(A44,Площадь!A:B,2,0)</f>
        <v>34</v>
      </c>
      <c r="K44" s="11"/>
    </row>
    <row r="45" spans="1:11" x14ac:dyDescent="0.3">
      <c r="A45" s="29" t="s">
        <v>706</v>
      </c>
      <c r="B45" s="28">
        <v>1689356</v>
      </c>
      <c r="C45" s="46"/>
      <c r="D45" s="99">
        <f>VLOOKUP(A45,Лист1!A:C,3,0)</f>
        <v>11.002521055044767</v>
      </c>
      <c r="E45" s="45" t="str">
        <f>VLOOKUP(A45,Лист1!A:D,4,0)</f>
        <v>нет</v>
      </c>
      <c r="J45"/>
      <c r="K45" s="11"/>
    </row>
    <row r="46" spans="1:11" x14ac:dyDescent="0.3">
      <c r="A46" s="29" t="s">
        <v>707</v>
      </c>
      <c r="B46" s="28">
        <v>1689484</v>
      </c>
      <c r="C46" s="46"/>
      <c r="D46" s="99">
        <f>VLOOKUP(A46,Лист1!A:C,3,0)</f>
        <v>22.70332515263399</v>
      </c>
      <c r="E46" s="45" t="str">
        <f>VLOOKUP(A46,Лист1!A:D,4,0)</f>
        <v>нет</v>
      </c>
      <c r="J46"/>
      <c r="K46" s="11"/>
    </row>
    <row r="47" spans="1:11" x14ac:dyDescent="0.3">
      <c r="A47" s="29" t="s">
        <v>708</v>
      </c>
      <c r="B47" s="28">
        <v>1689477</v>
      </c>
      <c r="C47" s="46"/>
      <c r="D47" s="99" t="str">
        <f>VLOOKUP(A47,Лист1!A:C,3,0)</f>
        <v>нет</v>
      </c>
      <c r="E47" s="45" t="str">
        <f>VLOOKUP(A47,Лист1!A:D,4,0)</f>
        <v>нет</v>
      </c>
      <c r="J47"/>
      <c r="K47" s="11"/>
    </row>
    <row r="48" spans="1:11" x14ac:dyDescent="0.3">
      <c r="A48" s="29" t="s">
        <v>709</v>
      </c>
      <c r="B48" s="28">
        <v>1689474</v>
      </c>
      <c r="C48" s="46"/>
      <c r="D48" s="99" t="str">
        <f>VLOOKUP(A48,Лист1!A:C,3,0)</f>
        <v>4,703</v>
      </c>
      <c r="E48" s="45">
        <f>VLOOKUP(A48,Лист1!A:D,4,0)</f>
        <v>7.1189999999999998</v>
      </c>
      <c r="F48" s="11">
        <f t="shared" si="1"/>
        <v>2.4159999999999995</v>
      </c>
      <c r="H48">
        <f>VLOOKUP(A48,Площадь!A:B,2,0)</f>
        <v>50.9</v>
      </c>
      <c r="K48" s="11"/>
    </row>
    <row r="49" spans="1:11" x14ac:dyDescent="0.3">
      <c r="A49" s="29" t="s">
        <v>710</v>
      </c>
      <c r="B49" s="28">
        <v>1689440</v>
      </c>
      <c r="C49" s="46"/>
      <c r="D49" s="99" t="str">
        <f>VLOOKUP(A49,Лист1!A:C,3,0)</f>
        <v>17,745</v>
      </c>
      <c r="E49" s="45" t="str">
        <f>VLOOKUP(A49,Лист1!A:D,4,0)</f>
        <v>нет</v>
      </c>
      <c r="K49" s="11"/>
    </row>
    <row r="50" spans="1:11" x14ac:dyDescent="0.3">
      <c r="A50" s="29" t="s">
        <v>9</v>
      </c>
      <c r="B50" s="28">
        <v>1689567</v>
      </c>
      <c r="C50" s="60"/>
      <c r="D50" s="99" t="str">
        <f>VLOOKUP(A50,Лист1!A:C,3,0)</f>
        <v>18,32</v>
      </c>
      <c r="E50" s="45">
        <f>VLOOKUP(A50,Лист1!A:D,4,0)</f>
        <v>19.899999999999999</v>
      </c>
      <c r="F50" s="11">
        <f t="shared" si="1"/>
        <v>1.5799999999999983</v>
      </c>
      <c r="H50">
        <f>VLOOKUP(A50,Площадь!A:B,2,0)</f>
        <v>38.5</v>
      </c>
      <c r="K50" s="11"/>
    </row>
    <row r="51" spans="1:11" x14ac:dyDescent="0.3">
      <c r="A51" s="29" t="s">
        <v>711</v>
      </c>
      <c r="B51" s="28" t="s">
        <v>1166</v>
      </c>
      <c r="C51" s="46"/>
      <c r="D51" s="99" t="str">
        <f>VLOOKUP(A51,Лист1!A:C,3,0)</f>
        <v>23,288</v>
      </c>
      <c r="E51" s="45">
        <f>VLOOKUP(A51,Лист1!A:D,4,0)</f>
        <v>28.114000000000001</v>
      </c>
      <c r="F51" s="11">
        <f t="shared" si="1"/>
        <v>4.8260000000000005</v>
      </c>
      <c r="H51">
        <f>VLOOKUP(A51,Площадь!A:B,2,0)</f>
        <v>68.099999999999994</v>
      </c>
      <c r="K51" s="11"/>
    </row>
    <row r="52" spans="1:11" x14ac:dyDescent="0.3">
      <c r="A52" s="29" t="s">
        <v>712</v>
      </c>
      <c r="B52" s="28">
        <v>1689381</v>
      </c>
      <c r="C52" s="46"/>
      <c r="D52" s="99" t="str">
        <f>VLOOKUP(A52,Лист1!A:C,3,0)</f>
        <v>3,824</v>
      </c>
      <c r="E52" s="45">
        <f>VLOOKUP(A52,Лист1!A:D,4,0)</f>
        <v>5.577</v>
      </c>
      <c r="F52" s="11">
        <f t="shared" si="1"/>
        <v>1.7530000000000001</v>
      </c>
      <c r="H52">
        <f>VLOOKUP(A52,Площадь!A:B,2,0)</f>
        <v>30.6</v>
      </c>
      <c r="K52" s="11"/>
    </row>
    <row r="53" spans="1:11" x14ac:dyDescent="0.3">
      <c r="A53" s="29" t="s">
        <v>713</v>
      </c>
      <c r="B53" s="28">
        <v>1689360</v>
      </c>
      <c r="C53" s="46"/>
      <c r="D53" s="99">
        <f>VLOOKUP(A53,Лист1!A:C,3,0)</f>
        <v>7.4139999999999997</v>
      </c>
      <c r="E53" s="45">
        <f>VLOOKUP(A53,Лист1!A:D,4,0)</f>
        <v>7.4139999999999997</v>
      </c>
      <c r="F53" s="11">
        <f t="shared" si="1"/>
        <v>0</v>
      </c>
      <c r="H53">
        <f>VLOOKUP(A53,Площадь!A:B,2,0)</f>
        <v>33.700000000000003</v>
      </c>
      <c r="K53" s="11"/>
    </row>
    <row r="54" spans="1:11" x14ac:dyDescent="0.3">
      <c r="A54" s="29" t="s">
        <v>714</v>
      </c>
      <c r="B54" s="28">
        <v>1689379</v>
      </c>
      <c r="C54" s="46"/>
      <c r="D54" s="99" t="str">
        <f>VLOOKUP(A54,Лист1!A:C,3,0)</f>
        <v>10,686</v>
      </c>
      <c r="E54" s="45" t="str">
        <f>VLOOKUP(A54,Лист1!A:D,4,0)</f>
        <v>нет</v>
      </c>
      <c r="K54" s="11"/>
    </row>
    <row r="55" spans="1:11" x14ac:dyDescent="0.3">
      <c r="A55" s="29" t="s">
        <v>715</v>
      </c>
      <c r="B55" s="28">
        <v>1689355</v>
      </c>
      <c r="C55" s="46"/>
      <c r="D55" s="99" t="str">
        <f>VLOOKUP(A55,Лист1!A:C,3,0)</f>
        <v>11,19</v>
      </c>
      <c r="E55" s="45">
        <f>VLOOKUP(A55,Лист1!A:D,4,0)</f>
        <v>12.223000000000001</v>
      </c>
      <c r="F55" s="11">
        <f t="shared" si="1"/>
        <v>1.0330000000000013</v>
      </c>
      <c r="H55">
        <f>VLOOKUP(A55,Площадь!A:B,2,0)</f>
        <v>34.1</v>
      </c>
      <c r="K55" s="11"/>
    </row>
    <row r="56" spans="1:11" x14ac:dyDescent="0.3">
      <c r="A56" s="29" t="s">
        <v>716</v>
      </c>
      <c r="B56" s="28">
        <v>1689378</v>
      </c>
      <c r="C56" s="46"/>
      <c r="D56" s="99" t="s">
        <v>172</v>
      </c>
      <c r="E56" s="45">
        <f>VLOOKUP(A56,Лист1!A:D,4,0)</f>
        <v>3.2530000000000001</v>
      </c>
      <c r="J56" s="103"/>
      <c r="K56" s="11"/>
    </row>
    <row r="57" spans="1:11" x14ac:dyDescent="0.3">
      <c r="A57" s="29" t="s">
        <v>717</v>
      </c>
      <c r="B57" s="28">
        <v>1689369</v>
      </c>
      <c r="C57" s="46"/>
      <c r="D57" s="99" t="str">
        <f>VLOOKUP(A57,Лист1!A:C,3,0)</f>
        <v>14,674</v>
      </c>
      <c r="E57" s="45">
        <f>VLOOKUP(A57,Лист1!A:D,4,0)</f>
        <v>17.489000000000001</v>
      </c>
      <c r="F57" s="11">
        <f t="shared" si="1"/>
        <v>2.8150000000000013</v>
      </c>
      <c r="H57">
        <f>VLOOKUP(A57,Площадь!A:B,2,0)</f>
        <v>28.4</v>
      </c>
      <c r="K57" s="11"/>
    </row>
    <row r="58" spans="1:11" x14ac:dyDescent="0.3">
      <c r="A58" s="29" t="s">
        <v>718</v>
      </c>
      <c r="B58" s="28">
        <v>1689373</v>
      </c>
      <c r="C58" s="46"/>
      <c r="D58" s="99" t="str">
        <f>VLOOKUP(A58,Лист1!A:C,3,0)</f>
        <v>5,379</v>
      </c>
      <c r="E58" s="45">
        <f>VLOOKUP(A58,Лист1!A:D,4,0)</f>
        <v>5.3789999999999996</v>
      </c>
      <c r="F58" s="11">
        <f t="shared" si="1"/>
        <v>0</v>
      </c>
      <c r="H58">
        <f>VLOOKUP(A58,Площадь!A:B,2,0)</f>
        <v>52.3</v>
      </c>
      <c r="K58" s="11"/>
    </row>
    <row r="59" spans="1:11" x14ac:dyDescent="0.3">
      <c r="A59" s="29" t="s">
        <v>719</v>
      </c>
      <c r="B59" s="28">
        <v>1689361</v>
      </c>
      <c r="C59" s="46"/>
      <c r="D59" s="99" t="str">
        <f>VLOOKUP(A59,Лист1!A:C,3,0)</f>
        <v>нет</v>
      </c>
      <c r="E59" s="45" t="str">
        <f>VLOOKUP(A59,Лист1!A:D,4,0)</f>
        <v>нет</v>
      </c>
      <c r="J59"/>
      <c r="K59" s="11"/>
    </row>
    <row r="60" spans="1:11" x14ac:dyDescent="0.3">
      <c r="A60" s="29" t="s">
        <v>720</v>
      </c>
      <c r="B60" s="28">
        <v>1689503</v>
      </c>
      <c r="C60" s="46"/>
      <c r="D60" s="99" t="str">
        <f>VLOOKUP(A60,Лист1!A:C,3,0)</f>
        <v>8,845</v>
      </c>
      <c r="E60" s="45">
        <f>VLOOKUP(A60,Лист1!A:D,4,0)</f>
        <v>9.3140000000000001</v>
      </c>
      <c r="F60" s="11">
        <f t="shared" si="1"/>
        <v>0.46899999999999942</v>
      </c>
      <c r="H60">
        <f>VLOOKUP(A60,Площадь!A:B,2,0)</f>
        <v>50.9</v>
      </c>
      <c r="K60" s="11"/>
    </row>
    <row r="61" spans="1:11" x14ac:dyDescent="0.3">
      <c r="A61" s="29" t="s">
        <v>10</v>
      </c>
      <c r="B61" s="28">
        <v>1745788</v>
      </c>
      <c r="C61" s="46"/>
      <c r="D61" s="99" t="str">
        <f>VLOOKUP(A61,Лист1!A:C,3,0)</f>
        <v>8,021</v>
      </c>
      <c r="E61" s="45">
        <f>VLOOKUP(A61,Лист1!A:D,4,0)</f>
        <v>8.3829999999999991</v>
      </c>
      <c r="F61" s="11">
        <f t="shared" si="1"/>
        <v>0.36199999999999832</v>
      </c>
      <c r="H61">
        <f>VLOOKUP(A61,Площадь!A:B,2,0)</f>
        <v>33.4</v>
      </c>
      <c r="K61" s="11"/>
    </row>
    <row r="62" spans="1:11" x14ac:dyDescent="0.3">
      <c r="A62" s="29" t="s">
        <v>721</v>
      </c>
      <c r="B62" s="28">
        <v>1689370</v>
      </c>
      <c r="C62" s="46"/>
      <c r="D62" s="99" t="str">
        <f>VLOOKUP(A62,Лист1!A:C,3,0)</f>
        <v>нет</v>
      </c>
      <c r="E62" s="45" t="str">
        <f>VLOOKUP(A62,Лист1!A:D,4,0)</f>
        <v>нет</v>
      </c>
      <c r="J62"/>
      <c r="K62" s="11"/>
    </row>
    <row r="63" spans="1:11" x14ac:dyDescent="0.3">
      <c r="A63" s="29" t="s">
        <v>722</v>
      </c>
      <c r="B63" s="28">
        <v>1689367</v>
      </c>
      <c r="C63" s="46"/>
      <c r="D63" s="99" t="str">
        <f>VLOOKUP(A63,Лист1!A:C,3,0)</f>
        <v>2,032</v>
      </c>
      <c r="E63" s="45">
        <f>VLOOKUP(A63,Лист1!A:D,4,0)</f>
        <v>4.819</v>
      </c>
      <c r="F63" s="11">
        <f t="shared" si="1"/>
        <v>2.7869999999999999</v>
      </c>
      <c r="H63">
        <f>VLOOKUP(A63,Площадь!A:B,2,0)</f>
        <v>68.099999999999994</v>
      </c>
      <c r="K63" s="11"/>
    </row>
    <row r="64" spans="1:11" x14ac:dyDescent="0.3">
      <c r="A64" s="29" t="s">
        <v>723</v>
      </c>
      <c r="B64" s="28">
        <v>1689496</v>
      </c>
      <c r="C64" s="46"/>
      <c r="D64" s="99">
        <f>VLOOKUP(A64,Лист1!A:C,3,0)</f>
        <v>11.52202620719612</v>
      </c>
      <c r="E64" s="45" t="str">
        <f>VLOOKUP(A64,Лист1!A:D,4,0)</f>
        <v>нет</v>
      </c>
      <c r="J64"/>
      <c r="K64" s="11"/>
    </row>
    <row r="65" spans="1:11" x14ac:dyDescent="0.3">
      <c r="A65" s="29" t="s">
        <v>724</v>
      </c>
      <c r="B65" s="28">
        <v>1689354</v>
      </c>
      <c r="C65" s="46"/>
      <c r="D65" s="99" t="str">
        <f>VLOOKUP(A65,Лист1!A:C,3,0)</f>
        <v>13,488</v>
      </c>
      <c r="E65" s="45">
        <f>VLOOKUP(A65,Лист1!A:D,4,0)</f>
        <v>14.936999999999999</v>
      </c>
      <c r="F65" s="11">
        <f t="shared" si="1"/>
        <v>1.4489999999999998</v>
      </c>
      <c r="H65">
        <f>VLOOKUP(A65,Площадь!A:B,2,0)</f>
        <v>33.700000000000003</v>
      </c>
      <c r="K65" s="11"/>
    </row>
    <row r="66" spans="1:11" x14ac:dyDescent="0.3">
      <c r="A66" s="29" t="s">
        <v>725</v>
      </c>
      <c r="B66" s="28">
        <v>1689363</v>
      </c>
      <c r="C66" s="46"/>
      <c r="D66" s="99" t="str">
        <f>VLOOKUP(A66,Лист1!A:C,3,0)</f>
        <v>11,311</v>
      </c>
      <c r="E66" s="45">
        <f>VLOOKUP(A66,Лист1!A:D,4,0)</f>
        <v>12.396000000000001</v>
      </c>
      <c r="F66" s="11">
        <f t="shared" si="1"/>
        <v>1.0850000000000009</v>
      </c>
      <c r="H66">
        <f>VLOOKUP(A66,Площадь!A:B,2,0)</f>
        <v>33.799999999999997</v>
      </c>
      <c r="K66" s="11"/>
    </row>
    <row r="67" spans="1:11" x14ac:dyDescent="0.3">
      <c r="A67" s="29" t="s">
        <v>726</v>
      </c>
      <c r="B67" s="28">
        <v>1689362</v>
      </c>
      <c r="C67" s="46"/>
      <c r="D67" s="99">
        <f>VLOOKUP(A67,Лист1!A:C,3,0)</f>
        <v>14.450870030112426</v>
      </c>
      <c r="E67" s="45" t="str">
        <f>VLOOKUP(A67,Лист1!A:D,4,0)</f>
        <v>нет</v>
      </c>
      <c r="J67"/>
      <c r="K67" s="11"/>
    </row>
    <row r="68" spans="1:11" x14ac:dyDescent="0.3">
      <c r="A68" s="29" t="s">
        <v>727</v>
      </c>
      <c r="B68" s="28">
        <v>1689494</v>
      </c>
      <c r="C68" s="46"/>
      <c r="D68" s="99" t="str">
        <f>VLOOKUP(A68,Лист1!A:C,3,0)</f>
        <v>3,612</v>
      </c>
      <c r="E68" s="45">
        <f>VLOOKUP(A68,Лист1!A:D,4,0)</f>
        <v>5.5229999999999997</v>
      </c>
      <c r="F68" s="11">
        <f t="shared" ref="F68:F131" si="2">E68-D68</f>
        <v>1.9109999999999996</v>
      </c>
      <c r="H68">
        <f>VLOOKUP(A68,Площадь!A:B,2,0)</f>
        <v>34</v>
      </c>
      <c r="K68" s="11"/>
    </row>
    <row r="69" spans="1:11" x14ac:dyDescent="0.3">
      <c r="A69" s="29" t="s">
        <v>728</v>
      </c>
      <c r="B69" s="28">
        <v>1689497</v>
      </c>
      <c r="C69" s="46"/>
      <c r="D69" s="99" t="s">
        <v>172</v>
      </c>
      <c r="E69" s="45">
        <f>VLOOKUP(A69,Лист1!A:D,4,0)</f>
        <v>1.4999999999999999E-2</v>
      </c>
      <c r="J69"/>
      <c r="K69" s="11"/>
    </row>
    <row r="70" spans="1:11" x14ac:dyDescent="0.3">
      <c r="A70" s="29" t="s">
        <v>729</v>
      </c>
      <c r="B70" s="28">
        <v>1689498</v>
      </c>
      <c r="C70" s="46"/>
      <c r="D70" s="99" t="str">
        <f>VLOOKUP(A70,Лист1!A:C,3,0)</f>
        <v>22,257</v>
      </c>
      <c r="E70" s="45">
        <f>VLOOKUP(A70,Лист1!A:D,4,0)</f>
        <v>26.498000000000001</v>
      </c>
      <c r="F70" s="11">
        <f t="shared" si="2"/>
        <v>4.2409999999999997</v>
      </c>
      <c r="H70">
        <f>VLOOKUP(A70,Площадь!A:B,2,0)</f>
        <v>52.3</v>
      </c>
      <c r="K70" s="11"/>
    </row>
    <row r="71" spans="1:11" x14ac:dyDescent="0.3">
      <c r="A71" s="29" t="s">
        <v>730</v>
      </c>
      <c r="B71" s="28">
        <v>1689495</v>
      </c>
      <c r="C71" s="46"/>
      <c r="D71" s="99" t="str">
        <f>VLOOKUP(A71,Лист1!A:C,3,0)</f>
        <v>17,801</v>
      </c>
      <c r="E71" s="45" t="str">
        <f>VLOOKUP(A71,Лист1!A:D,4,0)</f>
        <v>нет</v>
      </c>
      <c r="K71" s="11"/>
    </row>
    <row r="72" spans="1:11" x14ac:dyDescent="0.3">
      <c r="A72" s="29" t="s">
        <v>11</v>
      </c>
      <c r="B72" s="28">
        <v>1745783</v>
      </c>
      <c r="C72" s="46"/>
      <c r="D72" s="99" t="str">
        <f>VLOOKUP(A72,Лист1!A:C,3,0)</f>
        <v>13,53</v>
      </c>
      <c r="E72" s="45">
        <f>VLOOKUP(A72,Лист1!A:D,4,0)</f>
        <v>15.6</v>
      </c>
      <c r="F72" s="11">
        <f t="shared" si="2"/>
        <v>2.0700000000000003</v>
      </c>
      <c r="H72">
        <f>VLOOKUP(A72,Площадь!A:B,2,0)</f>
        <v>32.799999999999997</v>
      </c>
      <c r="K72" s="11"/>
    </row>
    <row r="73" spans="1:11" x14ac:dyDescent="0.3">
      <c r="A73" s="29" t="s">
        <v>731</v>
      </c>
      <c r="B73" s="28">
        <v>1689368</v>
      </c>
      <c r="C73" s="46"/>
      <c r="D73" s="99" t="str">
        <f>VLOOKUP(A73,Лист1!A:C,3,0)</f>
        <v>нет</v>
      </c>
      <c r="E73" s="45" t="str">
        <f>VLOOKUP(A73,Лист1!A:D,4,0)</f>
        <v>нет</v>
      </c>
      <c r="J73"/>
      <c r="K73" s="11"/>
    </row>
    <row r="74" spans="1:11" x14ac:dyDescent="0.3">
      <c r="A74" s="29" t="s">
        <v>732</v>
      </c>
      <c r="B74" s="28">
        <v>1689364</v>
      </c>
      <c r="C74" s="46"/>
      <c r="D74" s="99">
        <f>VLOOKUP(A74,Лист1!A:C,3,0)</f>
        <v>16.842957769251189</v>
      </c>
      <c r="E74" s="45">
        <f>VLOOKUP(A74,Лист1!A:D,4,0)</f>
        <v>17.920999999999999</v>
      </c>
      <c r="F74" s="11">
        <f t="shared" si="2"/>
        <v>1.0780422307488102</v>
      </c>
      <c r="H74">
        <f>VLOOKUP(A74,Площадь!A:B,2,0)</f>
        <v>49.9</v>
      </c>
      <c r="J74"/>
      <c r="K74" s="11"/>
    </row>
    <row r="75" spans="1:11" x14ac:dyDescent="0.3">
      <c r="A75" s="29" t="s">
        <v>733</v>
      </c>
      <c r="B75" s="28">
        <v>1745767</v>
      </c>
      <c r="C75" s="46"/>
      <c r="D75" s="99">
        <f>VLOOKUP(A75,Лист1!A:C,3,0)</f>
        <v>31.471136755230582</v>
      </c>
      <c r="E75" s="45">
        <f>VLOOKUP(A75,Лист1!A:D,4,0)</f>
        <v>34.28</v>
      </c>
      <c r="F75" s="11">
        <f t="shared" si="2"/>
        <v>2.8088632447694195</v>
      </c>
      <c r="H75">
        <f>VLOOKUP(A75,Площадь!A:B,2,0)</f>
        <v>68.099999999999994</v>
      </c>
      <c r="J75"/>
      <c r="K75" s="11"/>
    </row>
    <row r="76" spans="1:11" x14ac:dyDescent="0.3">
      <c r="A76" s="29" t="s">
        <v>734</v>
      </c>
      <c r="B76" s="28">
        <v>1747401</v>
      </c>
      <c r="C76" s="46"/>
      <c r="D76" s="99">
        <f>VLOOKUP(A76,Лист1!A:C,3,0)</f>
        <v>14.00002620719612</v>
      </c>
      <c r="E76" s="45">
        <f>VLOOKUP(A76,Лист1!A:D,4,0)</f>
        <v>16.369</v>
      </c>
      <c r="F76" s="11">
        <f t="shared" si="2"/>
        <v>2.3689737928038799</v>
      </c>
      <c r="H76">
        <f>VLOOKUP(A76,Площадь!A:B,2,0)</f>
        <v>30.6</v>
      </c>
      <c r="J76"/>
      <c r="K76" s="11"/>
    </row>
    <row r="77" spans="1:11" x14ac:dyDescent="0.3">
      <c r="A77" s="29" t="s">
        <v>735</v>
      </c>
      <c r="B77" s="28">
        <v>1689581</v>
      </c>
      <c r="C77" s="46"/>
      <c r="D77" s="99" t="s">
        <v>172</v>
      </c>
      <c r="E77" s="45">
        <f>VLOOKUP(A77,Лист1!A:D,4,0)</f>
        <v>1.3420000000000001</v>
      </c>
      <c r="K77" s="11"/>
    </row>
    <row r="78" spans="1:11" x14ac:dyDescent="0.3">
      <c r="A78" s="29" t="s">
        <v>736</v>
      </c>
      <c r="B78" s="28">
        <v>1689366</v>
      </c>
      <c r="C78" s="46"/>
      <c r="D78" s="99">
        <f>VLOOKUP(A78,Лист1!A:C,3,0)</f>
        <v>11.401</v>
      </c>
      <c r="E78" s="45" t="str">
        <f>VLOOKUP(A78,Лист1!A:D,4,0)</f>
        <v>нет</v>
      </c>
      <c r="K78" s="11"/>
    </row>
    <row r="79" spans="1:11" x14ac:dyDescent="0.3">
      <c r="A79" s="29" t="s">
        <v>737</v>
      </c>
      <c r="B79" s="28">
        <v>1689357</v>
      </c>
      <c r="C79" s="46"/>
      <c r="D79" s="99">
        <f>VLOOKUP(A79,Лист1!A:C,3,0)</f>
        <v>9.6393700301124241</v>
      </c>
      <c r="E79" s="45" t="str">
        <f>VLOOKUP(A79,Лист1!A:D,4,0)</f>
        <v>нет</v>
      </c>
      <c r="J79"/>
      <c r="K79" s="11"/>
    </row>
    <row r="80" spans="1:11" x14ac:dyDescent="0.3">
      <c r="A80" s="29" t="s">
        <v>738</v>
      </c>
      <c r="B80" s="28">
        <v>1689491</v>
      </c>
      <c r="C80" s="46"/>
      <c r="D80" s="99" t="str">
        <f>VLOOKUP(A80,Лист1!A:C,3,0)</f>
        <v>4,99</v>
      </c>
      <c r="E80" s="45">
        <f>VLOOKUP(A80,Лист1!A:D,4,0)</f>
        <v>6.72</v>
      </c>
      <c r="F80" s="11">
        <f t="shared" si="2"/>
        <v>1.7299999999999995</v>
      </c>
      <c r="H80">
        <f>VLOOKUP(A80,Площадь!A:B,2,0)</f>
        <v>34</v>
      </c>
      <c r="K80" s="11"/>
    </row>
    <row r="81" spans="1:11" x14ac:dyDescent="0.3">
      <c r="A81" s="29" t="s">
        <v>739</v>
      </c>
      <c r="B81" s="28">
        <v>1689490</v>
      </c>
      <c r="C81" s="46"/>
      <c r="D81" s="99">
        <f>VLOOKUP(A81,Лист1!A:C,3,0)</f>
        <v>11.877076799272521</v>
      </c>
      <c r="E81" s="45" t="str">
        <f>VLOOKUP(A81,Лист1!A:D,4,0)</f>
        <v>нет</v>
      </c>
      <c r="J81"/>
      <c r="K81" s="11"/>
    </row>
    <row r="82" spans="1:11" x14ac:dyDescent="0.3">
      <c r="A82" s="29" t="s">
        <v>740</v>
      </c>
      <c r="B82" s="28">
        <v>1689499</v>
      </c>
      <c r="C82" s="46"/>
      <c r="D82" s="99">
        <f>VLOOKUP(A82,Лист1!A:C,3,0)</f>
        <v>4.7080000000000002</v>
      </c>
      <c r="E82" s="45">
        <f>VLOOKUP(A82,Лист1!A:D,4,0)</f>
        <v>5.6719999999999997</v>
      </c>
      <c r="F82" s="11">
        <f t="shared" si="2"/>
        <v>0.96399999999999952</v>
      </c>
      <c r="H82">
        <f>VLOOKUP(A82,Площадь!A:B,2,0)</f>
        <v>52.3</v>
      </c>
      <c r="K82" s="11"/>
    </row>
    <row r="83" spans="1:11" x14ac:dyDescent="0.3">
      <c r="A83" s="29" t="s">
        <v>12</v>
      </c>
      <c r="B83" s="28">
        <v>1689572</v>
      </c>
      <c r="C83" s="60"/>
      <c r="D83" s="99">
        <f>VLOOKUP(A83,Лист1!A:C,3,0)</f>
        <v>1.95</v>
      </c>
      <c r="E83" s="45">
        <f>VLOOKUP(A83,Лист1!A:D,4,0)</f>
        <v>4.7119999999999997</v>
      </c>
      <c r="F83" s="11">
        <f t="shared" si="2"/>
        <v>2.7619999999999996</v>
      </c>
      <c r="H83">
        <f>VLOOKUP(A83,Площадь!A:B,2,0)</f>
        <v>32.700000000000003</v>
      </c>
      <c r="K83" s="11"/>
    </row>
    <row r="84" spans="1:11" x14ac:dyDescent="0.3">
      <c r="A84" s="29" t="s">
        <v>741</v>
      </c>
      <c r="B84" s="28">
        <v>1689489</v>
      </c>
      <c r="C84" s="46"/>
      <c r="D84" s="99">
        <f>VLOOKUP(A84,Лист1!A:C,3,0)</f>
        <v>17.071352643254283</v>
      </c>
      <c r="E84" s="45" t="str">
        <f>VLOOKUP(A84,Лист1!A:D,4,0)</f>
        <v>нет</v>
      </c>
      <c r="J84"/>
      <c r="K84" s="11"/>
    </row>
    <row r="85" spans="1:11" x14ac:dyDescent="0.3">
      <c r="A85" s="29" t="s">
        <v>742</v>
      </c>
      <c r="B85" s="28">
        <v>1689359</v>
      </c>
      <c r="C85" s="46"/>
      <c r="D85" s="99" t="str">
        <f>VLOOKUP(A85,Лист1!A:C,3,0)</f>
        <v>11,642</v>
      </c>
      <c r="E85" s="45" t="str">
        <f>VLOOKUP(A85,Лист1!A:D,4,0)</f>
        <v>нет</v>
      </c>
      <c r="K85" s="11"/>
    </row>
    <row r="86" spans="1:11" x14ac:dyDescent="0.3">
      <c r="A86" s="29" t="s">
        <v>743</v>
      </c>
      <c r="B86" s="28">
        <v>1747407</v>
      </c>
      <c r="C86" s="46"/>
      <c r="D86" s="99">
        <f>VLOOKUP(A86,Лист1!A:C,3,0)</f>
        <v>22.759957769251191</v>
      </c>
      <c r="E86" s="45">
        <f>VLOOKUP(A86,Лист1!A:D,4,0)</f>
        <v>26.388999999999999</v>
      </c>
      <c r="F86" s="11">
        <f t="shared" si="2"/>
        <v>3.6290422307488086</v>
      </c>
      <c r="H86">
        <f>VLOOKUP(A86,Площадь!A:B,2,0)</f>
        <v>49.9</v>
      </c>
      <c r="J86"/>
      <c r="K86" s="11"/>
    </row>
    <row r="87" spans="1:11" x14ac:dyDescent="0.3">
      <c r="A87" s="29" t="s">
        <v>744</v>
      </c>
      <c r="B87" s="28">
        <v>1745769</v>
      </c>
      <c r="C87" s="46"/>
      <c r="D87" s="99">
        <f>VLOOKUP(A87,Лист1!A:C,3,0)</f>
        <v>24.82</v>
      </c>
      <c r="E87" s="45" t="str">
        <f>VLOOKUP(A87,Лист1!A:D,4,0)</f>
        <v>нет</v>
      </c>
      <c r="K87" s="11"/>
    </row>
    <row r="88" spans="1:11" x14ac:dyDescent="0.3">
      <c r="A88" s="29" t="s">
        <v>745</v>
      </c>
      <c r="B88" s="28">
        <v>1745763</v>
      </c>
      <c r="C88" s="46"/>
      <c r="D88" s="99" t="str">
        <f>VLOOKUP(A88,Лист1!A:C,3,0)</f>
        <v>12,158</v>
      </c>
      <c r="E88" s="45" t="str">
        <f>VLOOKUP(A88,Лист1!A:D,4,0)</f>
        <v>нет</v>
      </c>
      <c r="K88" s="11"/>
    </row>
    <row r="89" spans="1:11" x14ac:dyDescent="0.3">
      <c r="A89" s="29" t="s">
        <v>746</v>
      </c>
      <c r="B89" s="28">
        <v>1689429</v>
      </c>
      <c r="C89" s="46"/>
      <c r="D89" s="99" t="str">
        <f>VLOOKUP(A89,Лист1!A:C,3,0)</f>
        <v>12,119</v>
      </c>
      <c r="E89" s="45">
        <f>VLOOKUP(A89,Лист1!A:D,4,0)</f>
        <v>12.930999999999999</v>
      </c>
      <c r="F89" s="11">
        <f t="shared" si="2"/>
        <v>0.81199999999999939</v>
      </c>
      <c r="H89">
        <f>VLOOKUP(A89,Площадь!A:B,2,0)</f>
        <v>33.700000000000003</v>
      </c>
      <c r="K89" s="11"/>
    </row>
    <row r="90" spans="1:11" x14ac:dyDescent="0.3">
      <c r="A90" s="29" t="s">
        <v>747</v>
      </c>
      <c r="B90" s="28">
        <v>1689439</v>
      </c>
      <c r="C90" s="46"/>
      <c r="D90" s="99" t="str">
        <f>VLOOKUP(A90,Лист1!A:C,3,0)</f>
        <v>16,096</v>
      </c>
      <c r="E90" s="45">
        <f>VLOOKUP(A90,Лист1!A:D,4,0)</f>
        <v>17.375</v>
      </c>
      <c r="F90" s="11">
        <f t="shared" si="2"/>
        <v>1.2789999999999999</v>
      </c>
      <c r="H90">
        <f>VLOOKUP(A90,Площадь!A:B,2,0)</f>
        <v>33.799999999999997</v>
      </c>
      <c r="K90" s="11"/>
    </row>
    <row r="91" spans="1:11" x14ac:dyDescent="0.3">
      <c r="A91" s="29" t="s">
        <v>748</v>
      </c>
      <c r="B91" s="28">
        <v>1745768</v>
      </c>
      <c r="C91" s="46"/>
      <c r="D91" s="99">
        <f>VLOOKUP(A91,Лист1!A:C,3,0)</f>
        <v>5.5183298583460036</v>
      </c>
      <c r="E91" s="45" t="str">
        <f>VLOOKUP(A91,Лист1!A:D,4,0)</f>
        <v>нет</v>
      </c>
      <c r="J91"/>
      <c r="K91" s="11"/>
    </row>
    <row r="92" spans="1:11" x14ac:dyDescent="0.3">
      <c r="A92" s="29" t="s">
        <v>749</v>
      </c>
      <c r="B92" s="28">
        <v>1689428</v>
      </c>
      <c r="C92" s="46"/>
      <c r="D92" s="99" t="s">
        <v>172</v>
      </c>
      <c r="E92" s="45">
        <f>VLOOKUP(A92,Лист1!A:D,4,0)</f>
        <v>16.78</v>
      </c>
      <c r="K92" s="11"/>
    </row>
    <row r="93" spans="1:11" x14ac:dyDescent="0.3">
      <c r="A93" s="29" t="s">
        <v>750</v>
      </c>
      <c r="B93" s="28">
        <v>1747411</v>
      </c>
      <c r="C93" s="46"/>
      <c r="D93" s="99">
        <f>VLOOKUP(A93,Лист1!A:C,3,0)</f>
        <v>9.723376799272522</v>
      </c>
      <c r="E93" s="45" t="str">
        <f>VLOOKUP(A93,Лист1!A:D,4,0)</f>
        <v>нет</v>
      </c>
      <c r="J93"/>
      <c r="K93" s="11"/>
    </row>
    <row r="94" spans="1:11" x14ac:dyDescent="0.3">
      <c r="A94" s="29" t="s">
        <v>13</v>
      </c>
      <c r="B94" s="28">
        <v>1689575</v>
      </c>
      <c r="C94" s="46"/>
      <c r="D94" s="99" t="str">
        <f>VLOOKUP(A94,Лист1!A:C,3,0)</f>
        <v>20,013</v>
      </c>
      <c r="E94" s="45">
        <f>VLOOKUP(A94,Лист1!A:D,4,0)</f>
        <v>23.355</v>
      </c>
      <c r="F94" s="11">
        <f t="shared" si="2"/>
        <v>3.3419999999999987</v>
      </c>
      <c r="H94">
        <f>VLOOKUP(A94,Площадь!A:B,2,0)</f>
        <v>70.599999999999994</v>
      </c>
      <c r="K94" s="11"/>
    </row>
    <row r="95" spans="1:11" x14ac:dyDescent="0.3">
      <c r="A95" s="29" t="s">
        <v>751</v>
      </c>
      <c r="B95" s="28">
        <v>1745766</v>
      </c>
      <c r="C95" s="46"/>
      <c r="D95" s="99" t="str">
        <f>VLOOKUP(A95,Лист1!A:C,3,0)</f>
        <v>21,004</v>
      </c>
      <c r="E95" s="45" t="str">
        <f>VLOOKUP(A95,Лист1!A:D,4,0)</f>
        <v>нет</v>
      </c>
      <c r="K95" s="11"/>
    </row>
    <row r="96" spans="1:11" x14ac:dyDescent="0.3">
      <c r="A96" s="29" t="s">
        <v>752</v>
      </c>
      <c r="B96" s="28">
        <v>1745770</v>
      </c>
      <c r="C96" s="46"/>
      <c r="D96" s="99" t="str">
        <f>VLOOKUP(A96,Лист1!A:C,3,0)</f>
        <v>16,770</v>
      </c>
      <c r="E96" s="45" t="str">
        <f>VLOOKUP(A96,Лист1!A:D,4,0)</f>
        <v>нет</v>
      </c>
      <c r="K96" s="11"/>
    </row>
    <row r="97" spans="1:11" x14ac:dyDescent="0.3">
      <c r="A97" s="29" t="s">
        <v>753</v>
      </c>
      <c r="B97" s="28">
        <v>1745773</v>
      </c>
      <c r="C97" s="46"/>
      <c r="D97" s="99" t="str">
        <f>VLOOKUP(A97,Лист1!A:C,3,0)</f>
        <v>5,13</v>
      </c>
      <c r="E97" s="45">
        <f>VLOOKUP(A97,Лист1!A:D,4,0)</f>
        <v>5.13</v>
      </c>
      <c r="F97" s="11">
        <f t="shared" si="2"/>
        <v>0</v>
      </c>
      <c r="H97">
        <f>VLOOKUP(A97,Площадь!A:B,2,0)</f>
        <v>50.9</v>
      </c>
      <c r="K97" s="11"/>
    </row>
    <row r="98" spans="1:11" x14ac:dyDescent="0.3">
      <c r="A98" s="29" t="s">
        <v>754</v>
      </c>
      <c r="B98" s="28">
        <v>1745771</v>
      </c>
      <c r="C98" s="46"/>
      <c r="D98" s="99" t="str">
        <f>VLOOKUP(A98,Лист1!A:C,3,0)</f>
        <v>14,552</v>
      </c>
      <c r="E98" s="45" t="str">
        <f>VLOOKUP(A98,Лист1!A:D,4,0)</f>
        <v>нет</v>
      </c>
      <c r="K98" s="11"/>
    </row>
    <row r="99" spans="1:11" x14ac:dyDescent="0.3">
      <c r="A99" s="29" t="s">
        <v>755</v>
      </c>
      <c r="B99" s="28">
        <v>1689434</v>
      </c>
      <c r="C99" s="46"/>
      <c r="D99" s="99">
        <f>VLOOKUP(A99,Лист1!A:C,3,0)</f>
        <v>19.523</v>
      </c>
      <c r="E99" s="45" t="str">
        <f>VLOOKUP(A99,Лист1!A:D,4,0)</f>
        <v>нет</v>
      </c>
      <c r="J99"/>
      <c r="K99" s="11"/>
    </row>
    <row r="100" spans="1:11" x14ac:dyDescent="0.3">
      <c r="A100" s="29" t="s">
        <v>756</v>
      </c>
      <c r="B100" s="28">
        <v>1689430</v>
      </c>
      <c r="C100" s="46"/>
      <c r="D100" s="99" t="str">
        <f>VLOOKUP(A100,Лист1!A:C,3,0)</f>
        <v>нет</v>
      </c>
      <c r="E100" s="45" t="str">
        <f>VLOOKUP(A100,Лист1!A:D,4,0)</f>
        <v>нет</v>
      </c>
      <c r="J100"/>
      <c r="K100" s="11"/>
    </row>
    <row r="101" spans="1:11" x14ac:dyDescent="0.3">
      <c r="A101" s="29" t="s">
        <v>757</v>
      </c>
      <c r="B101" s="28">
        <v>1689431</v>
      </c>
      <c r="C101" s="46"/>
      <c r="D101" s="99">
        <f>VLOOKUP(A101,Лист1!A:C,3,0)</f>
        <v>16.8</v>
      </c>
      <c r="E101" s="45">
        <f>VLOOKUP(A101,Лист1!A:D,4,0)</f>
        <v>16.8</v>
      </c>
      <c r="F101" s="11">
        <f t="shared" si="2"/>
        <v>0</v>
      </c>
      <c r="H101">
        <f>VLOOKUP(A101,Площадь!A:B,2,0)</f>
        <v>33.700000000000003</v>
      </c>
      <c r="K101" s="11"/>
    </row>
    <row r="102" spans="1:11" x14ac:dyDescent="0.3">
      <c r="A102" s="29" t="s">
        <v>758</v>
      </c>
      <c r="B102" s="28">
        <v>1689441</v>
      </c>
      <c r="C102" s="46"/>
      <c r="D102" s="99" t="str">
        <f>VLOOKUP(A102,Лист1!A:C,3,0)</f>
        <v>13,002</v>
      </c>
      <c r="E102" s="45">
        <f>VLOOKUP(A102,Лист1!A:D,4,0)</f>
        <v>13.711</v>
      </c>
      <c r="F102" s="11">
        <f t="shared" si="2"/>
        <v>0.70899999999999963</v>
      </c>
      <c r="H102">
        <f>VLOOKUP(A102,Площадь!A:B,2,0)</f>
        <v>33.799999999999997</v>
      </c>
      <c r="K102" s="11"/>
    </row>
    <row r="103" spans="1:11" x14ac:dyDescent="0.3">
      <c r="A103" s="29" t="s">
        <v>759</v>
      </c>
      <c r="B103" s="28">
        <v>1689587</v>
      </c>
      <c r="C103" s="46"/>
      <c r="D103" s="99">
        <v>9.3249999999999993</v>
      </c>
      <c r="E103" s="45">
        <f>VLOOKUP(A103,Лист1!A:D,4,0)</f>
        <v>9.3249999999999993</v>
      </c>
      <c r="F103" s="11">
        <f t="shared" si="2"/>
        <v>0</v>
      </c>
      <c r="H103">
        <f>VLOOKUP(A103,Площадь!A:B,2,0)</f>
        <v>34.1</v>
      </c>
      <c r="J103"/>
      <c r="K103" s="11"/>
    </row>
    <row r="104" spans="1:11" x14ac:dyDescent="0.3">
      <c r="A104" s="29" t="s">
        <v>760</v>
      </c>
      <c r="B104" s="28">
        <v>1689585</v>
      </c>
      <c r="C104" s="46"/>
      <c r="D104" s="99" t="str">
        <f>VLOOKUP(A104,Лист1!A:C,3,0)</f>
        <v>4,649</v>
      </c>
      <c r="E104" s="45">
        <f>VLOOKUP(A104,Лист1!A:D,4,0)</f>
        <v>4.6710000000000003</v>
      </c>
      <c r="F104" s="11">
        <f t="shared" si="2"/>
        <v>2.2000000000000242E-2</v>
      </c>
      <c r="H104">
        <f>VLOOKUP(A104,Площадь!A:B,2,0)</f>
        <v>34</v>
      </c>
      <c r="K104" s="11"/>
    </row>
    <row r="105" spans="1:11" x14ac:dyDescent="0.3">
      <c r="A105" s="29" t="s">
        <v>14</v>
      </c>
      <c r="B105" s="28">
        <v>1689632</v>
      </c>
      <c r="C105" s="46"/>
      <c r="D105" s="99" t="str">
        <f>VLOOKUP(A105,Лист1!A:C,3,0)</f>
        <v>17,791</v>
      </c>
      <c r="E105" s="45">
        <f>VLOOKUP(A105,Лист1!A:D,4,0)</f>
        <v>20.69</v>
      </c>
      <c r="F105" s="11">
        <f t="shared" si="2"/>
        <v>2.8990000000000009</v>
      </c>
      <c r="H105">
        <f>VLOOKUP(A105,Площадь!A:B,2,0)</f>
        <v>50.1</v>
      </c>
      <c r="K105" s="11"/>
    </row>
    <row r="106" spans="1:11" x14ac:dyDescent="0.3">
      <c r="A106" s="29" t="s">
        <v>761</v>
      </c>
      <c r="B106" s="28">
        <v>1689438</v>
      </c>
      <c r="C106" s="46"/>
      <c r="D106" s="99">
        <f>VLOOKUP(A106,Лист1!A:C,3,0)</f>
        <v>10.580076799272522</v>
      </c>
      <c r="E106" s="45" t="str">
        <f>VLOOKUP(A106,Лист1!A:D,4,0)</f>
        <v>нет</v>
      </c>
      <c r="J106"/>
      <c r="K106" s="11"/>
    </row>
    <row r="107" spans="1:11" x14ac:dyDescent="0.3">
      <c r="A107" s="29" t="s">
        <v>762</v>
      </c>
      <c r="B107" s="28">
        <v>1689435</v>
      </c>
      <c r="C107" s="46"/>
      <c r="D107" s="99" t="str">
        <f>VLOOKUP(A107,Лист1!A:C,3,0)</f>
        <v>18,064</v>
      </c>
      <c r="E107" s="45">
        <f>VLOOKUP(A107,Лист1!A:D,4,0)</f>
        <v>19.722999999999999</v>
      </c>
      <c r="F107" s="11">
        <f t="shared" si="2"/>
        <v>1.6589999999999989</v>
      </c>
      <c r="H107">
        <f>VLOOKUP(A107,Площадь!A:B,2,0)</f>
        <v>52.3</v>
      </c>
      <c r="K107" s="11"/>
    </row>
    <row r="108" spans="1:11" x14ac:dyDescent="0.3">
      <c r="A108" s="29" t="s">
        <v>763</v>
      </c>
      <c r="B108" s="28">
        <v>1689433</v>
      </c>
      <c r="C108" s="46"/>
      <c r="D108" s="99">
        <f>VLOOKUP(A108,Лист1!A:C,3,0)</f>
        <v>23.480552643254281</v>
      </c>
      <c r="E108" s="45" t="str">
        <f>VLOOKUP(A108,Лист1!A:D,4,0)</f>
        <v>нет</v>
      </c>
      <c r="J108"/>
      <c r="K108" s="11"/>
    </row>
    <row r="109" spans="1:11" x14ac:dyDescent="0.3">
      <c r="A109" s="29" t="s">
        <v>764</v>
      </c>
      <c r="B109" s="28">
        <v>1689592</v>
      </c>
      <c r="C109" s="46"/>
      <c r="D109" s="99" t="str">
        <f>VLOOKUP(A109,Лист1!A:C,3,0)</f>
        <v>7,453</v>
      </c>
      <c r="E109" s="45">
        <f>VLOOKUP(A109,Лист1!A:D,4,0)</f>
        <v>8.5739999999999998</v>
      </c>
      <c r="F109" s="11">
        <f t="shared" si="2"/>
        <v>1.1209999999999996</v>
      </c>
      <c r="H109">
        <f>VLOOKUP(A109,Площадь!A:B,2,0)</f>
        <v>50.9</v>
      </c>
      <c r="K109" s="11"/>
    </row>
    <row r="110" spans="1:11" x14ac:dyDescent="0.3">
      <c r="A110" s="29" t="s">
        <v>765</v>
      </c>
      <c r="B110" s="28">
        <v>1689432</v>
      </c>
      <c r="C110" s="46"/>
      <c r="D110" s="99" t="str">
        <f>VLOOKUP(A110,Лист1!A:C,3,0)</f>
        <v>18</v>
      </c>
      <c r="E110" s="45" t="str">
        <f>VLOOKUP(A110,Лист1!A:D,4,0)</f>
        <v>нет</v>
      </c>
      <c r="K110" s="11"/>
    </row>
    <row r="111" spans="1:11" x14ac:dyDescent="0.3">
      <c r="A111" s="29" t="s">
        <v>766</v>
      </c>
      <c r="B111" s="28">
        <v>1689416</v>
      </c>
      <c r="C111" s="46"/>
      <c r="D111" s="99" t="str">
        <f>VLOOKUP(A111,Лист1!A:C,3,0)</f>
        <v>нет</v>
      </c>
      <c r="E111" s="45">
        <f>VLOOKUP(A111,Лист1!A:D,4,0)</f>
        <v>18.810099999999998</v>
      </c>
      <c r="K111" s="11"/>
    </row>
    <row r="112" spans="1:11" x14ac:dyDescent="0.3">
      <c r="A112" s="29" t="s">
        <v>767</v>
      </c>
      <c r="B112" s="28">
        <v>1689426</v>
      </c>
      <c r="C112" s="46"/>
      <c r="D112" s="99">
        <f>VLOOKUP(A112,Лист1!A:C,3,0)</f>
        <v>6.9293426076668698</v>
      </c>
      <c r="E112" s="45" t="str">
        <f>VLOOKUP(A112,Лист1!A:D,4,0)</f>
        <v>нет</v>
      </c>
      <c r="J112"/>
      <c r="K112" s="11"/>
    </row>
    <row r="113" spans="1:11" x14ac:dyDescent="0.3">
      <c r="A113" s="29" t="s">
        <v>768</v>
      </c>
      <c r="B113" s="28">
        <v>1689425</v>
      </c>
      <c r="C113" s="46"/>
      <c r="D113" s="99" t="str">
        <f>VLOOKUP(A113,Лист1!A:C,3,0)</f>
        <v>7,920</v>
      </c>
      <c r="E113" s="45" t="str">
        <f>VLOOKUP(A113,Лист1!A:D,4,0)</f>
        <v>нет</v>
      </c>
      <c r="K113" s="11"/>
    </row>
    <row r="114" spans="1:11" x14ac:dyDescent="0.3">
      <c r="A114" s="29" t="s">
        <v>769</v>
      </c>
      <c r="B114" s="28">
        <v>1689419</v>
      </c>
      <c r="C114" s="46"/>
      <c r="D114" s="99" t="str">
        <f>VLOOKUP(A114,Лист1!A:C,3,0)</f>
        <v>6,31</v>
      </c>
      <c r="E114" s="45">
        <f>VLOOKUP(A114,Лист1!A:D,4,0)</f>
        <v>6.5149999999999997</v>
      </c>
      <c r="F114" s="11">
        <f t="shared" si="2"/>
        <v>0.20500000000000007</v>
      </c>
      <c r="H114">
        <f>VLOOKUP(A114,Площадь!A:B,2,0)</f>
        <v>33.799999999999997</v>
      </c>
      <c r="K114" s="11"/>
    </row>
    <row r="115" spans="1:11" x14ac:dyDescent="0.3">
      <c r="A115" s="29" t="s">
        <v>770</v>
      </c>
      <c r="B115" s="28">
        <v>1689422</v>
      </c>
      <c r="C115" s="46"/>
      <c r="D115" s="99" t="str">
        <f>VLOOKUP(A115,Лист1!A:C,3,0)</f>
        <v>нет</v>
      </c>
      <c r="E115" s="45">
        <f>VLOOKUP(A115,Лист1!A:D,4,0)</f>
        <v>17.3</v>
      </c>
      <c r="K115" s="11"/>
    </row>
    <row r="116" spans="1:11" x14ac:dyDescent="0.3">
      <c r="A116" s="29" t="s">
        <v>15</v>
      </c>
      <c r="B116" s="28">
        <v>1745782</v>
      </c>
      <c r="C116" s="46"/>
      <c r="D116" s="99" t="str">
        <f>VLOOKUP(A116,Лист1!A:C,3,0)</f>
        <v>24,010</v>
      </c>
      <c r="E116" s="45" t="str">
        <f>VLOOKUP(A116,Лист1!A:D,4,0)</f>
        <v>не работает</v>
      </c>
      <c r="K116" s="11"/>
    </row>
    <row r="117" spans="1:11" x14ac:dyDescent="0.3">
      <c r="A117" s="29" t="s">
        <v>16</v>
      </c>
      <c r="B117" s="28">
        <v>1689443</v>
      </c>
      <c r="C117" s="46"/>
      <c r="D117" s="99">
        <f>VLOOKUP(A117,Лист1!A:C,3,0)</f>
        <v>21.791340162648712</v>
      </c>
      <c r="E117" s="45" t="str">
        <f>VLOOKUP(A117,Лист1!A:D,4,0)</f>
        <v>не работает</v>
      </c>
      <c r="J117"/>
      <c r="K117" s="11"/>
    </row>
    <row r="118" spans="1:11" x14ac:dyDescent="0.3">
      <c r="A118" s="29" t="s">
        <v>771</v>
      </c>
      <c r="B118" s="28">
        <v>1689417</v>
      </c>
      <c r="C118" s="46"/>
      <c r="D118" s="99">
        <f>VLOOKUP(A118,Лист1!A:C,3,0)</f>
        <v>6.601280675185409</v>
      </c>
      <c r="E118" s="45" t="str">
        <f>VLOOKUP(A118,Лист1!A:D,4,0)</f>
        <v>нет</v>
      </c>
      <c r="J118"/>
      <c r="K118" s="11"/>
    </row>
    <row r="119" spans="1:11" x14ac:dyDescent="0.3">
      <c r="A119" s="29" t="s">
        <v>772</v>
      </c>
      <c r="B119" s="28">
        <v>1689420</v>
      </c>
      <c r="C119" s="46"/>
      <c r="D119" s="99" t="str">
        <f>VLOOKUP(A119,Лист1!A:C,3,0)</f>
        <v>8,466</v>
      </c>
      <c r="E119" s="45">
        <f>VLOOKUP(A119,Лист1!A:D,4,0)</f>
        <v>9.7840000000000007</v>
      </c>
      <c r="F119" s="11">
        <f t="shared" si="2"/>
        <v>1.3180000000000014</v>
      </c>
      <c r="H119">
        <f>VLOOKUP(A119,Площадь!A:B,2,0)</f>
        <v>28.4</v>
      </c>
      <c r="K119" s="11"/>
    </row>
    <row r="120" spans="1:11" x14ac:dyDescent="0.3">
      <c r="A120" s="29" t="s">
        <v>773</v>
      </c>
      <c r="B120" s="28">
        <v>168948400</v>
      </c>
      <c r="C120" s="46"/>
      <c r="D120" s="99" t="str">
        <f>VLOOKUP(A120,Лист1!A:C,3,0)</f>
        <v>нет</v>
      </c>
      <c r="E120" s="45">
        <f>VLOOKUP(A120,Лист1!A:D,4,0)</f>
        <v>20.536000000000001</v>
      </c>
      <c r="K120" s="11"/>
    </row>
    <row r="121" spans="1:11" x14ac:dyDescent="0.3">
      <c r="A121" s="29" t="s">
        <v>774</v>
      </c>
      <c r="B121" s="28">
        <v>1742564</v>
      </c>
      <c r="C121" s="46"/>
      <c r="D121" s="99" t="str">
        <f>VLOOKUP(A121,Лист1!A:C,3,0)</f>
        <v>32,345</v>
      </c>
      <c r="E121" s="45">
        <f>VLOOKUP(A121,Лист1!A:D,4,0)</f>
        <v>34.122999999999998</v>
      </c>
      <c r="F121" s="11">
        <f t="shared" si="2"/>
        <v>1.7779999999999987</v>
      </c>
      <c r="H121">
        <f>VLOOKUP(A121,Площадь!A:B,2,0)</f>
        <v>70.900000000000006</v>
      </c>
      <c r="K121" s="11"/>
    </row>
    <row r="122" spans="1:11" x14ac:dyDescent="0.3">
      <c r="A122" s="29" t="s">
        <v>775</v>
      </c>
      <c r="B122" s="28">
        <v>1689415</v>
      </c>
      <c r="C122" s="46"/>
      <c r="D122" s="99">
        <f>VLOOKUP(A122,Лист1!A:C,3,0)</f>
        <v>18.672481657851094</v>
      </c>
      <c r="E122" s="45" t="str">
        <f>VLOOKUP(A122,Лист1!A:D,4,0)</f>
        <v>нет</v>
      </c>
      <c r="J122"/>
      <c r="K122" s="11"/>
    </row>
    <row r="123" spans="1:11" x14ac:dyDescent="0.3">
      <c r="A123" s="29" t="s">
        <v>776</v>
      </c>
      <c r="B123" s="28">
        <v>1689423</v>
      </c>
      <c r="C123" s="4"/>
      <c r="D123" s="99" t="str">
        <f>VLOOKUP(A123,Лист1!A:C,3,0)</f>
        <v>3,195</v>
      </c>
      <c r="E123" s="45">
        <f>VLOOKUP(A123,Лист1!A:D,4,0)</f>
        <v>5.5270000000000001</v>
      </c>
      <c r="F123" s="11">
        <f t="shared" si="2"/>
        <v>2.3320000000000003</v>
      </c>
      <c r="H123">
        <f>VLOOKUP(A123,Площадь!A:B,2,0)</f>
        <v>49.9</v>
      </c>
      <c r="K123" s="11"/>
    </row>
    <row r="124" spans="1:11" x14ac:dyDescent="0.3">
      <c r="A124" s="29" t="s">
        <v>777</v>
      </c>
      <c r="B124" s="28">
        <v>1746162</v>
      </c>
      <c r="C124" s="46"/>
      <c r="D124" s="99" t="str">
        <f>VLOOKUP(A124,Лист1!A:C,3,0)</f>
        <v>18,728</v>
      </c>
      <c r="E124" s="45">
        <f>VLOOKUP(A124,Лист1!A:D,4,0)</f>
        <v>21.213999999999999</v>
      </c>
      <c r="F124" s="11">
        <f t="shared" si="2"/>
        <v>2.4859999999999971</v>
      </c>
      <c r="H124">
        <f>VLOOKUP(A124,Площадь!A:B,2,0)</f>
        <v>68.099999999999994</v>
      </c>
      <c r="K124" s="11"/>
    </row>
    <row r="125" spans="1:11" x14ac:dyDescent="0.3">
      <c r="A125" s="29" t="s">
        <v>778</v>
      </c>
      <c r="B125" s="28">
        <v>1745784</v>
      </c>
      <c r="C125" s="46"/>
      <c r="D125" s="99" t="str">
        <f>VLOOKUP(A125,Лист1!A:C,3,0)</f>
        <v>9,153</v>
      </c>
      <c r="E125" s="45">
        <f>VLOOKUP(A125,Лист1!A:D,4,0)</f>
        <v>9.7620000000000005</v>
      </c>
      <c r="F125" s="11">
        <f t="shared" si="2"/>
        <v>0.60899999999999999</v>
      </c>
      <c r="H125">
        <f>VLOOKUP(A125,Площадь!A:B,2,0)</f>
        <v>30.6</v>
      </c>
      <c r="K125" s="11"/>
    </row>
    <row r="126" spans="1:11" x14ac:dyDescent="0.3">
      <c r="A126" s="29" t="s">
        <v>779</v>
      </c>
      <c r="B126" s="28">
        <v>1745787</v>
      </c>
      <c r="C126" s="46"/>
      <c r="D126" s="99" t="str">
        <f>VLOOKUP(A126,Лист1!A:C,3,0)</f>
        <v>12,229</v>
      </c>
      <c r="E126" s="45">
        <f>VLOOKUP(A126,Лист1!A:D,4,0)</f>
        <v>13.385</v>
      </c>
      <c r="F126" s="11">
        <f t="shared" si="2"/>
        <v>1.1560000000000006</v>
      </c>
      <c r="H126">
        <f>VLOOKUP(A126,Площадь!A:B,2,0)</f>
        <v>33.700000000000003</v>
      </c>
      <c r="K126" s="11"/>
    </row>
    <row r="127" spans="1:11" x14ac:dyDescent="0.3">
      <c r="A127" s="29" t="s">
        <v>780</v>
      </c>
      <c r="B127" s="28"/>
      <c r="C127" s="46"/>
      <c r="D127" s="99" t="s">
        <v>172</v>
      </c>
      <c r="E127" s="45">
        <f>VLOOKUP(A127,Лист1!A:D,4,0)</f>
        <v>5.0709999999999997</v>
      </c>
      <c r="K127" s="11"/>
    </row>
    <row r="128" spans="1:11" x14ac:dyDescent="0.3">
      <c r="A128" s="29" t="s">
        <v>17</v>
      </c>
      <c r="B128" s="28">
        <v>1689328</v>
      </c>
      <c r="C128" s="46"/>
      <c r="D128" s="99" t="str">
        <f>VLOOKUP(A128,Лист1!A:C,3,0)</f>
        <v>11,865</v>
      </c>
      <c r="E128" s="45">
        <f>VLOOKUP(A128,Лист1!A:D,4,0)</f>
        <v>13.659000000000001</v>
      </c>
      <c r="F128" s="11">
        <f t="shared" si="2"/>
        <v>1.7940000000000005</v>
      </c>
      <c r="H128">
        <f>VLOOKUP(A128,Площадь!A:B,2,0)</f>
        <v>33.4</v>
      </c>
      <c r="K128" s="11"/>
    </row>
    <row r="129" spans="1:11" x14ac:dyDescent="0.3">
      <c r="A129" s="29" t="s">
        <v>781</v>
      </c>
      <c r="B129" s="28">
        <v>1746171</v>
      </c>
      <c r="C129" s="46"/>
      <c r="D129" s="99" t="str">
        <f>VLOOKUP(A129,Лист1!A:C,3,0)</f>
        <v>14,317</v>
      </c>
      <c r="E129" s="45">
        <f>VLOOKUP(A129,Лист1!A:D,4,0)</f>
        <v>15.943</v>
      </c>
      <c r="F129" s="11">
        <f t="shared" si="2"/>
        <v>1.6259999999999994</v>
      </c>
      <c r="H129">
        <f>VLOOKUP(A129,Площадь!A:B,2,0)</f>
        <v>34.1</v>
      </c>
      <c r="K129" s="11"/>
    </row>
    <row r="130" spans="1:11" x14ac:dyDescent="0.3">
      <c r="A130" s="29" t="s">
        <v>782</v>
      </c>
      <c r="B130" s="28">
        <v>1746164</v>
      </c>
      <c r="C130" s="46"/>
      <c r="D130" s="99">
        <f>VLOOKUP(A130,Лист1!A:C,3,0)</f>
        <v>13.357806896884577</v>
      </c>
      <c r="E130" s="45" t="str">
        <f>VLOOKUP(A130,Лист1!A:D,4,0)</f>
        <v>нет</v>
      </c>
      <c r="J130"/>
      <c r="K130" s="11"/>
    </row>
    <row r="131" spans="1:11" x14ac:dyDescent="0.3">
      <c r="A131" s="29" t="s">
        <v>783</v>
      </c>
      <c r="B131" s="28">
        <v>1746174</v>
      </c>
      <c r="C131" s="46"/>
      <c r="D131" s="99" t="str">
        <f>VLOOKUP(A131,Лист1!A:C,3,0)</f>
        <v>8,717</v>
      </c>
      <c r="E131" s="45">
        <f>VLOOKUP(A131,Лист1!A:D,4,0)</f>
        <v>9.4209999999999994</v>
      </c>
      <c r="F131" s="11">
        <f t="shared" si="2"/>
        <v>0.70399999999999885</v>
      </c>
      <c r="H131">
        <f>VLOOKUP(A131,Площадь!A:B,2,0)</f>
        <v>28.4</v>
      </c>
      <c r="K131" s="11"/>
    </row>
    <row r="132" spans="1:11" x14ac:dyDescent="0.3">
      <c r="A132" s="29" t="s">
        <v>784</v>
      </c>
      <c r="B132" s="28">
        <v>1746172</v>
      </c>
      <c r="C132" s="46"/>
      <c r="D132" s="99">
        <f>VLOOKUP(A132,Лист1!A:C,3,0)</f>
        <v>17</v>
      </c>
      <c r="E132" s="45">
        <f>VLOOKUP(A132,Лист1!A:D,4,0)</f>
        <v>17.7</v>
      </c>
      <c r="F132" s="11">
        <f t="shared" ref="F132:F189" si="3">E132-D132</f>
        <v>0.69999999999999929</v>
      </c>
      <c r="H132">
        <f>VLOOKUP(A132,Площадь!A:B,2,0)</f>
        <v>52.3</v>
      </c>
      <c r="K132" s="11"/>
    </row>
    <row r="133" spans="1:11" x14ac:dyDescent="0.3">
      <c r="A133" s="29" t="s">
        <v>785</v>
      </c>
      <c r="B133" s="28">
        <v>1746169</v>
      </c>
      <c r="C133" s="46"/>
      <c r="D133" s="99" t="str">
        <f>VLOOKUP(A133,Лист1!A:C,3,0)</f>
        <v>22,512</v>
      </c>
      <c r="E133" s="45">
        <f>VLOOKUP(A133,Лист1!A:D,4,0)</f>
        <v>24.545000000000002</v>
      </c>
      <c r="F133" s="11">
        <f t="shared" si="3"/>
        <v>2.0330000000000013</v>
      </c>
      <c r="H133">
        <f>VLOOKUP(A133,Площадь!A:B,2,0)</f>
        <v>69.900000000000006</v>
      </c>
      <c r="K133" s="11"/>
    </row>
    <row r="134" spans="1:11" x14ac:dyDescent="0.3">
      <c r="A134" s="29" t="s">
        <v>786</v>
      </c>
      <c r="B134" s="28">
        <v>1746170</v>
      </c>
      <c r="C134" s="46"/>
      <c r="D134" s="99" t="str">
        <f>VLOOKUP(A134,Лист1!A:C,3,0)</f>
        <v>2,316</v>
      </c>
      <c r="E134" s="45" t="str">
        <f>VLOOKUP(A134,Лист1!A:D,4,0)</f>
        <v>нет</v>
      </c>
      <c r="K134" s="11"/>
    </row>
    <row r="135" spans="1:11" x14ac:dyDescent="0.3">
      <c r="A135" s="29" t="s">
        <v>787</v>
      </c>
      <c r="B135" s="28">
        <v>1745777</v>
      </c>
      <c r="C135" s="46"/>
      <c r="D135" s="99" t="str">
        <f>VLOOKUP(A135,Лист1!A:C,3,0)</f>
        <v>16,64</v>
      </c>
      <c r="E135" s="45">
        <f>VLOOKUP(A135,Лист1!A:D,4,0)</f>
        <v>19.7</v>
      </c>
      <c r="F135" s="11">
        <f t="shared" si="3"/>
        <v>3.0599999999999987</v>
      </c>
      <c r="H135">
        <f>VLOOKUP(A135,Площадь!A:B,2,0)</f>
        <v>49.9</v>
      </c>
      <c r="K135" s="11"/>
    </row>
    <row r="136" spans="1:11" x14ac:dyDescent="0.3">
      <c r="A136" s="29" t="s">
        <v>788</v>
      </c>
      <c r="B136" s="28">
        <v>1689547</v>
      </c>
      <c r="C136" s="46"/>
      <c r="D136" s="99" t="str">
        <f>VLOOKUP(A136,Лист1!A:C,3,0)</f>
        <v>нет</v>
      </c>
      <c r="E136" s="45" t="str">
        <f>VLOOKUP(A136,Лист1!A:D,4,0)</f>
        <v>не работает</v>
      </c>
      <c r="J136"/>
      <c r="K136" s="11"/>
    </row>
    <row r="137" spans="1:11" x14ac:dyDescent="0.3">
      <c r="A137" s="29" t="s">
        <v>789</v>
      </c>
      <c r="B137" s="28">
        <v>1689534</v>
      </c>
      <c r="C137" s="46"/>
      <c r="D137" s="99">
        <f>VLOOKUP(A137,Лист1!A:C,3,0)</f>
        <v>10.08254260766687</v>
      </c>
      <c r="E137" s="45" t="str">
        <f>VLOOKUP(A137,Лист1!A:D,4,0)</f>
        <v>не работает</v>
      </c>
      <c r="J137"/>
      <c r="K137" s="11"/>
    </row>
    <row r="138" spans="1:11" x14ac:dyDescent="0.3">
      <c r="A138" s="29" t="s">
        <v>790</v>
      </c>
      <c r="B138" s="28">
        <v>1389500</v>
      </c>
      <c r="C138" s="46"/>
      <c r="D138" s="99">
        <f>VLOOKUP(A138,Лист1!A:C,3,0)</f>
        <v>9.3502380125003022</v>
      </c>
      <c r="E138" s="45" t="str">
        <f>VLOOKUP(A138,Лист1!A:D,4,0)</f>
        <v>не работает</v>
      </c>
      <c r="J138"/>
      <c r="K138" s="11"/>
    </row>
    <row r="139" spans="1:11" x14ac:dyDescent="0.3">
      <c r="A139" s="29" t="s">
        <v>69</v>
      </c>
      <c r="B139" s="28">
        <v>1689325</v>
      </c>
      <c r="C139" s="46"/>
      <c r="D139" s="99" t="s">
        <v>172</v>
      </c>
      <c r="E139" s="45">
        <f>VLOOKUP(A139,Лист1!A:D,4,0)</f>
        <v>0.252</v>
      </c>
      <c r="J139"/>
      <c r="K139" s="11"/>
    </row>
    <row r="140" spans="1:11" x14ac:dyDescent="0.3">
      <c r="A140" s="29" t="s">
        <v>791</v>
      </c>
      <c r="B140" s="28">
        <v>1689545</v>
      </c>
      <c r="C140" s="46"/>
      <c r="D140" s="99" t="str">
        <f>VLOOKUP(A140,Лист1!A:C,3,0)</f>
        <v>нет</v>
      </c>
      <c r="E140" s="45" t="str">
        <f>VLOOKUP(A140,Лист1!A:D,4,0)</f>
        <v>не работает</v>
      </c>
      <c r="J140"/>
      <c r="K140" s="11"/>
    </row>
    <row r="141" spans="1:11" x14ac:dyDescent="0.3">
      <c r="A141" s="29" t="s">
        <v>792</v>
      </c>
      <c r="B141" s="28">
        <v>1746167</v>
      </c>
      <c r="C141" s="46"/>
      <c r="D141" s="99" t="str">
        <f>VLOOKUP(A141,Лист1!A:C,3,0)</f>
        <v>11</v>
      </c>
      <c r="E141" s="45">
        <f>VLOOKUP(A141,Лист1!A:D,4,0)</f>
        <v>11</v>
      </c>
      <c r="F141" s="11">
        <f t="shared" si="3"/>
        <v>0</v>
      </c>
      <c r="H141">
        <f>VLOOKUP(A141,Площадь!A:B,2,0)</f>
        <v>34.1</v>
      </c>
      <c r="K141" s="11"/>
    </row>
    <row r="142" spans="1:11" x14ac:dyDescent="0.3">
      <c r="A142" s="29" t="s">
        <v>793</v>
      </c>
      <c r="B142" s="28">
        <v>1689424</v>
      </c>
      <c r="C142" s="46"/>
      <c r="D142" s="99">
        <f>VLOOKUP(A142,Лист1!A:C,3,0)</f>
        <v>7.2878068968845779</v>
      </c>
      <c r="E142" s="45" t="str">
        <f>VLOOKUP(A142,Лист1!A:D,4,0)</f>
        <v>не работает</v>
      </c>
      <c r="J142"/>
      <c r="K142" s="11"/>
    </row>
    <row r="143" spans="1:11" x14ac:dyDescent="0.3">
      <c r="A143" s="29" t="s">
        <v>794</v>
      </c>
      <c r="B143" s="28">
        <v>1689582</v>
      </c>
      <c r="C143" s="46"/>
      <c r="D143" s="99" t="str">
        <f>VLOOKUP(A143,Лист1!A:C,3,0)</f>
        <v>нет</v>
      </c>
      <c r="E143" s="45" t="str">
        <f>VLOOKUP(A143,Лист1!A:D,4,0)</f>
        <v>не работает</v>
      </c>
      <c r="J143"/>
      <c r="K143" s="11"/>
    </row>
    <row r="144" spans="1:11" x14ac:dyDescent="0.3">
      <c r="A144" s="29" t="s">
        <v>795</v>
      </c>
      <c r="B144" s="28">
        <v>16899414</v>
      </c>
      <c r="C144" s="46"/>
      <c r="D144" s="99" t="str">
        <f>VLOOKUP(A144,Лист1!A:C,3,0)</f>
        <v>23,217</v>
      </c>
      <c r="E144" s="45">
        <f>VLOOKUP(A144,Лист1!A:D,4,0)</f>
        <v>25.568999999999999</v>
      </c>
      <c r="F144" s="11">
        <f t="shared" si="3"/>
        <v>2.3520000000000003</v>
      </c>
      <c r="H144">
        <f>VLOOKUP(A144,Площадь!A:B,2,0)</f>
        <v>52.3</v>
      </c>
      <c r="K144" s="11"/>
    </row>
    <row r="145" spans="1:11" x14ac:dyDescent="0.3">
      <c r="A145" s="29" t="s">
        <v>796</v>
      </c>
      <c r="B145" s="28">
        <v>1689590</v>
      </c>
      <c r="C145" s="46"/>
      <c r="D145" s="99">
        <f>VLOOKUP(A145,Лист1!A:C,3,0)</f>
        <v>20.371752643254279</v>
      </c>
      <c r="E145" s="45" t="str">
        <f>VLOOKUP(A145,Лист1!A:D,4,0)</f>
        <v>не работает</v>
      </c>
      <c r="J145"/>
      <c r="K145" s="11"/>
    </row>
    <row r="146" spans="1:11" x14ac:dyDescent="0.3">
      <c r="A146" s="29" t="s">
        <v>797</v>
      </c>
      <c r="B146" s="28">
        <v>1689552</v>
      </c>
      <c r="C146" s="46"/>
      <c r="D146" s="99" t="str">
        <f>VLOOKUP(A146,Лист1!A:C,3,0)</f>
        <v>19,552</v>
      </c>
      <c r="E146" s="45">
        <f>VLOOKUP(A146,Лист1!A:D,4,0)</f>
        <v>21.806999999999999</v>
      </c>
      <c r="F146" s="11">
        <f t="shared" si="3"/>
        <v>2.254999999999999</v>
      </c>
      <c r="H146">
        <f>VLOOKUP(A146,Площадь!A:B,2,0)</f>
        <v>50.9</v>
      </c>
      <c r="K146" s="11"/>
    </row>
    <row r="147" spans="1:11" x14ac:dyDescent="0.3">
      <c r="A147" s="29" t="s">
        <v>798</v>
      </c>
      <c r="B147" s="28">
        <v>1689536</v>
      </c>
      <c r="C147" s="46"/>
      <c r="D147" s="99" t="str">
        <f>VLOOKUP(A147,Лист1!A:C,3,0)</f>
        <v>19,594</v>
      </c>
      <c r="E147" s="45">
        <f>VLOOKUP(A147,Лист1!A:D,4,0)</f>
        <v>20.893999999999998</v>
      </c>
      <c r="F147" s="11">
        <f t="shared" si="3"/>
        <v>1.2999999999999972</v>
      </c>
      <c r="H147">
        <f>VLOOKUP(A147,Площадь!A:B,2,0)</f>
        <v>49.9</v>
      </c>
      <c r="K147" s="11"/>
    </row>
    <row r="148" spans="1:11" x14ac:dyDescent="0.3">
      <c r="A148" s="29" t="s">
        <v>799</v>
      </c>
      <c r="B148" s="28">
        <v>1689546</v>
      </c>
      <c r="C148" s="46"/>
      <c r="D148" s="99">
        <f>VLOOKUP(A148,Лист1!A:C,3,0)</f>
        <v>10.925136755230582</v>
      </c>
      <c r="E148" s="45" t="str">
        <f>VLOOKUP(A148,Лист1!A:D,4,0)</f>
        <v>не работает</v>
      </c>
      <c r="J148"/>
      <c r="K148" s="11"/>
    </row>
    <row r="149" spans="1:11" x14ac:dyDescent="0.3">
      <c r="A149" s="29" t="s">
        <v>800</v>
      </c>
      <c r="B149" s="28">
        <v>1689540</v>
      </c>
      <c r="C149" s="46"/>
      <c r="D149" s="99">
        <f>VLOOKUP(A149,Лист1!A:C,3,0)</f>
        <v>5.9410262071961197</v>
      </c>
      <c r="E149" s="45" t="str">
        <f>VLOOKUP(A149,Лист1!A:D,4,0)</f>
        <v>не работает</v>
      </c>
      <c r="J149"/>
      <c r="K149" s="11"/>
    </row>
    <row r="150" spans="1:11" x14ac:dyDescent="0.3">
      <c r="A150" s="29" t="s">
        <v>70</v>
      </c>
      <c r="B150" s="28">
        <v>1689334</v>
      </c>
      <c r="C150" s="46"/>
      <c r="D150" s="99" t="str">
        <f>VLOOKUP(A150,Лист1!A:C,3,0)</f>
        <v>13,657</v>
      </c>
      <c r="E150" s="45" t="str">
        <f>VLOOKUP(A150,Лист1!A:D,4,0)</f>
        <v>снят</v>
      </c>
      <c r="K150" s="11"/>
    </row>
    <row r="151" spans="1:11" x14ac:dyDescent="0.3">
      <c r="A151" s="29" t="s">
        <v>801</v>
      </c>
      <c r="B151" s="28">
        <v>1689539</v>
      </c>
      <c r="C151" s="46"/>
      <c r="D151" s="99">
        <v>12.542</v>
      </c>
      <c r="E151" s="45">
        <f>VLOOKUP(A151,Лист1!A:D,4,0)</f>
        <v>12.542</v>
      </c>
      <c r="F151" s="11">
        <f t="shared" si="3"/>
        <v>0</v>
      </c>
      <c r="H151">
        <f>VLOOKUP(A151,Площадь!A:B,2,0)</f>
        <v>33.700000000000003</v>
      </c>
      <c r="J151"/>
      <c r="K151" s="11"/>
    </row>
    <row r="152" spans="1:11" x14ac:dyDescent="0.3">
      <c r="A152" s="29" t="s">
        <v>802</v>
      </c>
      <c r="B152" s="28">
        <v>1689418</v>
      </c>
      <c r="C152" s="46"/>
      <c r="D152" s="99" t="str">
        <f>VLOOKUP(A152,Лист1!A:C,3,0)</f>
        <v>15,781</v>
      </c>
      <c r="E152" s="45">
        <f>VLOOKUP(A152,Лист1!A:D,4,0)</f>
        <v>16.882999999999999</v>
      </c>
      <c r="F152" s="11">
        <f t="shared" si="3"/>
        <v>1.1019999999999985</v>
      </c>
      <c r="H152">
        <f>VLOOKUP(A152,Площадь!A:B,2,0)</f>
        <v>33.799999999999997</v>
      </c>
      <c r="K152" s="11"/>
    </row>
    <row r="153" spans="1:11" x14ac:dyDescent="0.3">
      <c r="A153" s="29" t="s">
        <v>803</v>
      </c>
      <c r="B153" s="28">
        <v>1742558</v>
      </c>
      <c r="C153" s="46"/>
      <c r="D153" s="99">
        <f>VLOOKUP(A153,Лист1!A:C,3,0)</f>
        <v>4.0793298583460036</v>
      </c>
      <c r="E153" s="45" t="str">
        <f>VLOOKUP(A153,Лист1!A:D,4,0)</f>
        <v>не работает</v>
      </c>
      <c r="J153"/>
      <c r="K153" s="11"/>
    </row>
    <row r="154" spans="1:11" x14ac:dyDescent="0.3">
      <c r="A154" s="29" t="s">
        <v>804</v>
      </c>
      <c r="B154" s="28">
        <v>1689542</v>
      </c>
      <c r="C154" s="46"/>
      <c r="D154" s="99" t="str">
        <f>VLOOKUP(A154,Лист1!A:C,3,0)</f>
        <v>7,755</v>
      </c>
      <c r="E154" s="45">
        <f>VLOOKUP(A154,Лист1!A:D,4,0)</f>
        <v>8.8819999999999997</v>
      </c>
      <c r="F154" s="11">
        <f t="shared" si="3"/>
        <v>1.1269999999999998</v>
      </c>
      <c r="H154">
        <f>VLOOKUP(A154,Площадь!A:B,2,0)</f>
        <v>34</v>
      </c>
      <c r="K154" s="11"/>
    </row>
    <row r="155" spans="1:11" x14ac:dyDescent="0.3">
      <c r="A155" s="29" t="s">
        <v>805</v>
      </c>
      <c r="B155" s="28">
        <v>1689427</v>
      </c>
      <c r="C155" s="46"/>
      <c r="D155" s="99" t="str">
        <f>VLOOKUP(A155,Лист1!A:C,3,0)</f>
        <v>нет</v>
      </c>
      <c r="E155" s="45" t="str">
        <f>VLOOKUP(A155,Лист1!A:D,4,0)</f>
        <v>не работает</v>
      </c>
      <c r="J155"/>
      <c r="K155" s="11"/>
    </row>
    <row r="156" spans="1:11" x14ac:dyDescent="0.3">
      <c r="A156" s="29" t="s">
        <v>806</v>
      </c>
      <c r="B156" s="28">
        <v>1742567</v>
      </c>
      <c r="C156" s="46"/>
      <c r="D156" s="99" t="str">
        <f>VLOOKUP(A156,Лист1!A:C,3,0)</f>
        <v>5,656</v>
      </c>
      <c r="E156" s="45">
        <f>VLOOKUP(A156,Лист1!A:D,4,0)</f>
        <v>7.6429999999999998</v>
      </c>
      <c r="F156" s="11">
        <f t="shared" si="3"/>
        <v>1.9870000000000001</v>
      </c>
      <c r="H156">
        <f>VLOOKUP(A156,Площадь!A:B,2,0)</f>
        <v>52.3</v>
      </c>
      <c r="K156" s="11"/>
    </row>
    <row r="157" spans="1:11" x14ac:dyDescent="0.3">
      <c r="A157" s="29" t="s">
        <v>807</v>
      </c>
      <c r="B157" s="28">
        <v>1689548</v>
      </c>
      <c r="C157" s="46"/>
      <c r="D157" s="99" t="str">
        <f>VLOOKUP(A157,Лист1!A:C,3,0)</f>
        <v>нет</v>
      </c>
      <c r="E157" s="45" t="str">
        <f>VLOOKUP(A157,Лист1!A:D,4,0)</f>
        <v>не работает</v>
      </c>
      <c r="J157"/>
      <c r="K157" s="11"/>
    </row>
    <row r="158" spans="1:11" x14ac:dyDescent="0.3">
      <c r="A158" s="29" t="s">
        <v>808</v>
      </c>
      <c r="B158" s="28">
        <v>1742561</v>
      </c>
      <c r="C158" s="46"/>
      <c r="D158" s="99" t="str">
        <f>VLOOKUP(A158,Лист1!A:C,3,0)</f>
        <v>13,91</v>
      </c>
      <c r="E158" s="45">
        <f>VLOOKUP(A158,Лист1!A:D,4,0)</f>
        <v>14.7</v>
      </c>
      <c r="F158" s="11">
        <f t="shared" si="3"/>
        <v>0.78999999999999915</v>
      </c>
      <c r="H158">
        <f>VLOOKUP(A158,Площадь!A:B,2,0)</f>
        <v>50.9</v>
      </c>
      <c r="K158" s="11"/>
    </row>
    <row r="159" spans="1:11" x14ac:dyDescent="0.3">
      <c r="A159" s="29" t="s">
        <v>809</v>
      </c>
      <c r="B159" s="28">
        <v>1689543</v>
      </c>
      <c r="C159" s="46"/>
      <c r="D159" s="99">
        <f>VLOOKUP(A159,Лист1!A:C,3,0)</f>
        <v>30.38395776925119</v>
      </c>
      <c r="E159" s="45">
        <f>VLOOKUP(A159,Лист1!A:D,4,0)</f>
        <v>31.14</v>
      </c>
      <c r="F159" s="11">
        <f t="shared" si="3"/>
        <v>0.75604223074881105</v>
      </c>
      <c r="H159">
        <f>VLOOKUP(A159,Площадь!A:B,2,0)</f>
        <v>49.9</v>
      </c>
      <c r="J159"/>
      <c r="K159" s="11"/>
    </row>
    <row r="160" spans="1:11" x14ac:dyDescent="0.3">
      <c r="A160" s="29" t="s">
        <v>810</v>
      </c>
      <c r="B160" s="28"/>
      <c r="C160" s="46"/>
      <c r="D160" s="99" t="str">
        <f>VLOOKUP(A160,Лист1!A:C,3,0)</f>
        <v>18,58</v>
      </c>
      <c r="E160" s="45">
        <f>VLOOKUP(A160,Лист1!A:D,4,0)</f>
        <v>20.901</v>
      </c>
      <c r="F160" s="11">
        <f t="shared" si="3"/>
        <v>2.3210000000000015</v>
      </c>
      <c r="H160">
        <f>VLOOKUP(A160,Площадь!A:B,2,0)</f>
        <v>67.7</v>
      </c>
      <c r="K160" s="11"/>
    </row>
    <row r="161" spans="1:11" x14ac:dyDescent="0.3">
      <c r="A161" s="29" t="s">
        <v>71</v>
      </c>
      <c r="B161" s="28">
        <v>1689628</v>
      </c>
      <c r="C161" s="46"/>
      <c r="D161" s="99" t="str">
        <f>VLOOKUP(A161,Лист1!A:C,3,0)</f>
        <v>нет</v>
      </c>
      <c r="E161" s="45" t="str">
        <f>VLOOKUP(A161,Лист1!A:D,4,0)</f>
        <v>не работает</v>
      </c>
      <c r="J161"/>
      <c r="K161" s="11"/>
    </row>
    <row r="162" spans="1:11" x14ac:dyDescent="0.3">
      <c r="A162" s="29" t="s">
        <v>811</v>
      </c>
      <c r="B162" s="28">
        <v>1746126</v>
      </c>
      <c r="C162" s="46"/>
      <c r="D162" s="99" t="str">
        <f>VLOOKUP(A162,Лист1!A:C,3,0)</f>
        <v>13,833</v>
      </c>
      <c r="E162" s="45">
        <f>VLOOKUP(A162,Лист1!A:D,4,0)</f>
        <v>15.257</v>
      </c>
      <c r="F162" s="11">
        <f t="shared" si="3"/>
        <v>1.4239999999999995</v>
      </c>
      <c r="H162">
        <f>VLOOKUP(A162,Площадь!A:B,2,0)</f>
        <v>30.5</v>
      </c>
      <c r="K162" s="11"/>
    </row>
    <row r="163" spans="1:11" x14ac:dyDescent="0.3">
      <c r="A163" s="29" t="s">
        <v>812</v>
      </c>
      <c r="B163" s="28">
        <v>1746129</v>
      </c>
      <c r="C163" s="46"/>
      <c r="D163" s="99" t="str">
        <f>VLOOKUP(A163,Лист1!A:C,3,0)</f>
        <v>14,917</v>
      </c>
      <c r="E163" s="45">
        <f>VLOOKUP(A163,Лист1!A:D,4,0)</f>
        <v>16.623000000000001</v>
      </c>
      <c r="F163" s="11">
        <f t="shared" si="3"/>
        <v>1.7060000000000013</v>
      </c>
      <c r="H163">
        <f>VLOOKUP(A163,Площадь!A:B,2,0)</f>
        <v>33.799999999999997</v>
      </c>
      <c r="K163" s="11"/>
    </row>
    <row r="164" spans="1:11" x14ac:dyDescent="0.3">
      <c r="A164" s="29" t="s">
        <v>813</v>
      </c>
      <c r="B164" s="28">
        <v>1746119</v>
      </c>
      <c r="C164" s="46"/>
      <c r="D164" s="99">
        <v>14.6</v>
      </c>
      <c r="E164" s="45">
        <f>VLOOKUP(A164,Лист1!A:D,4,0)</f>
        <v>14.6</v>
      </c>
      <c r="F164" s="11">
        <f t="shared" si="3"/>
        <v>0</v>
      </c>
      <c r="H164">
        <f>VLOOKUP(A164,Площадь!A:B,2,0)</f>
        <v>33.799999999999997</v>
      </c>
      <c r="J164"/>
      <c r="K164" s="11"/>
    </row>
    <row r="165" spans="1:11" x14ac:dyDescent="0.3">
      <c r="A165" s="29" t="s">
        <v>814</v>
      </c>
      <c r="B165" s="28">
        <v>1746122</v>
      </c>
      <c r="C165" s="46"/>
      <c r="D165" s="99" t="str">
        <f>VLOOKUP(A165,Лист1!A:C,3,0)</f>
        <v>15,982</v>
      </c>
      <c r="E165" s="45">
        <f>VLOOKUP(A165,Лист1!A:D,4,0)</f>
        <v>18.300999999999998</v>
      </c>
      <c r="F165" s="11">
        <f t="shared" si="3"/>
        <v>2.3189999999999991</v>
      </c>
      <c r="H165">
        <f>VLOOKUP(A165,Площадь!A:B,2,0)</f>
        <v>34.200000000000003</v>
      </c>
      <c r="K165" s="11"/>
    </row>
    <row r="166" spans="1:11" x14ac:dyDescent="0.3">
      <c r="A166" s="29" t="s">
        <v>815</v>
      </c>
      <c r="B166" s="28">
        <v>1746120</v>
      </c>
      <c r="C166" s="46"/>
      <c r="D166" s="99" t="str">
        <f>VLOOKUP(A166,Лист1!A:C,3,0)</f>
        <v>10,519</v>
      </c>
      <c r="E166" s="45" t="str">
        <f>VLOOKUP(A166,Лист1!A:D,4,0)</f>
        <v>не работает</v>
      </c>
      <c r="K166" s="11"/>
    </row>
    <row r="167" spans="1:11" x14ac:dyDescent="0.3">
      <c r="A167" s="29" t="s">
        <v>816</v>
      </c>
      <c r="B167" s="28">
        <v>1746130</v>
      </c>
      <c r="C167" s="46"/>
      <c r="D167" s="99">
        <f>VLOOKUP(A167,Лист1!A:C,3,0)</f>
        <v>12.301566977967616</v>
      </c>
      <c r="E167" s="45" t="str">
        <f>VLOOKUP(A167,Лист1!A:D,4,0)</f>
        <v>не работает</v>
      </c>
      <c r="J167"/>
      <c r="K167" s="11"/>
    </row>
    <row r="168" spans="1:11" x14ac:dyDescent="0.3">
      <c r="A168" s="29" t="s">
        <v>817</v>
      </c>
      <c r="B168" s="28">
        <v>1746124</v>
      </c>
      <c r="C168" s="46"/>
      <c r="D168" s="99" t="s">
        <v>172</v>
      </c>
      <c r="E168" s="45">
        <f>VLOOKUP(A168,Лист1!A:D,4,0)</f>
        <v>2.6265000000000001</v>
      </c>
      <c r="K168" s="11"/>
    </row>
    <row r="169" spans="1:11" x14ac:dyDescent="0.3">
      <c r="A169" s="29" t="s">
        <v>818</v>
      </c>
      <c r="B169" s="28">
        <v>1746125</v>
      </c>
      <c r="C169" s="46"/>
      <c r="D169" s="99" t="str">
        <f>VLOOKUP(A169,Лист1!A:C,3,0)</f>
        <v>23,020</v>
      </c>
      <c r="E169" s="45">
        <f>VLOOKUP(A169,Лист1!A:D,4,0)</f>
        <v>26.860600000000002</v>
      </c>
      <c r="F169" s="11">
        <f t="shared" si="3"/>
        <v>3.840600000000002</v>
      </c>
      <c r="H169">
        <f>VLOOKUP(A169,Площадь!A:B,2,0)</f>
        <v>70.599999999999994</v>
      </c>
      <c r="K169" s="11"/>
    </row>
    <row r="170" spans="1:11" x14ac:dyDescent="0.3">
      <c r="A170" s="29" t="s">
        <v>819</v>
      </c>
      <c r="B170" s="28">
        <v>1746127</v>
      </c>
      <c r="C170" s="46"/>
      <c r="D170" s="99" t="str">
        <f>VLOOKUP(A170,Лист1!A:C,3,0)</f>
        <v>22,002</v>
      </c>
      <c r="E170" s="45" t="str">
        <f>VLOOKUP(A170,Лист1!A:D,4,0)</f>
        <v>не работает</v>
      </c>
      <c r="K170" s="11"/>
    </row>
    <row r="171" spans="1:11" x14ac:dyDescent="0.3">
      <c r="A171" s="29" t="s">
        <v>820</v>
      </c>
      <c r="B171" s="28">
        <v>1746128</v>
      </c>
      <c r="C171" s="46"/>
      <c r="D171" s="99" t="str">
        <f>VLOOKUP(A171,Лист1!A:C,3,0)</f>
        <v>19,709</v>
      </c>
      <c r="E171" s="45">
        <f>VLOOKUP(A171,Лист1!A:D,4,0)</f>
        <v>21.806999999999999</v>
      </c>
      <c r="F171" s="11">
        <f t="shared" si="3"/>
        <v>2.097999999999999</v>
      </c>
      <c r="H171">
        <f>VLOOKUP(A171,Площадь!A:B,2,0)</f>
        <v>50</v>
      </c>
      <c r="K171" s="11"/>
    </row>
    <row r="172" spans="1:11" x14ac:dyDescent="0.3">
      <c r="A172" s="29" t="s">
        <v>72</v>
      </c>
      <c r="B172" s="28">
        <v>1689442</v>
      </c>
      <c r="C172" s="46"/>
      <c r="D172" s="99">
        <f>VLOOKUP(A172,Лист1!A:C,3,0)</f>
        <v>20.563166818434969</v>
      </c>
      <c r="E172" s="45" t="str">
        <f>VLOOKUP(A172,Лист1!A:D,4,0)</f>
        <v>не работает</v>
      </c>
      <c r="J172"/>
      <c r="K172" s="11"/>
    </row>
    <row r="173" spans="1:11" x14ac:dyDescent="0.3">
      <c r="A173" s="29" t="s">
        <v>821</v>
      </c>
      <c r="B173" s="28">
        <v>1689504</v>
      </c>
      <c r="C173" s="46"/>
      <c r="D173" s="99" t="s">
        <v>172</v>
      </c>
      <c r="E173" s="45">
        <f>VLOOKUP(A173,Лист1!A:D,4,0)</f>
        <v>4.6500000000000004</v>
      </c>
      <c r="K173" s="11"/>
    </row>
    <row r="174" spans="1:11" x14ac:dyDescent="0.3">
      <c r="A174" s="29" t="s">
        <v>822</v>
      </c>
      <c r="B174" s="28">
        <v>1689246</v>
      </c>
      <c r="C174" s="46"/>
      <c r="D174" s="99" t="str">
        <f>VLOOKUP(A174,Лист1!A:C,3,0)</f>
        <v>4,62</v>
      </c>
      <c r="E174" s="45">
        <f>VLOOKUP(A174,Лист1!A:D,4,0)</f>
        <v>4.62</v>
      </c>
      <c r="F174" s="11">
        <f t="shared" si="3"/>
        <v>0</v>
      </c>
      <c r="H174">
        <f>VLOOKUP(A174,Площадь!A:B,2,0)</f>
        <v>24.6</v>
      </c>
      <c r="K174" s="11"/>
    </row>
    <row r="175" spans="1:11" x14ac:dyDescent="0.3">
      <c r="A175" s="29" t="s">
        <v>823</v>
      </c>
      <c r="B175" s="28">
        <v>1689507</v>
      </c>
      <c r="C175" s="46"/>
      <c r="D175" s="99" t="str">
        <f>VLOOKUP(A175,Лист1!A:C,3,0)</f>
        <v>11,862</v>
      </c>
      <c r="E175" s="45">
        <f>VLOOKUP(A175,Лист1!A:D,4,0)</f>
        <v>13.722</v>
      </c>
      <c r="F175" s="11">
        <f t="shared" si="3"/>
        <v>1.8599999999999994</v>
      </c>
      <c r="H175">
        <f>VLOOKUP(A175,Площадь!A:B,2,0)</f>
        <v>25.1</v>
      </c>
      <c r="K175" s="11"/>
    </row>
    <row r="176" spans="1:11" x14ac:dyDescent="0.3">
      <c r="A176" s="29" t="s">
        <v>824</v>
      </c>
      <c r="B176" s="28">
        <v>1689291</v>
      </c>
      <c r="C176" s="46"/>
      <c r="D176" s="99" t="str">
        <f>VLOOKUP(A176,Лист1!A:C,3,0)</f>
        <v>5,1</v>
      </c>
      <c r="E176" s="45">
        <f>VLOOKUP(A176,Лист1!A:D,4,0)</f>
        <v>6.7060000000000004</v>
      </c>
      <c r="F176" s="11">
        <f t="shared" si="3"/>
        <v>1.6060000000000008</v>
      </c>
      <c r="H176">
        <f>VLOOKUP(A176,Площадь!A:B,2,0)</f>
        <v>25</v>
      </c>
      <c r="K176" s="11"/>
    </row>
    <row r="177" spans="1:11" x14ac:dyDescent="0.3">
      <c r="A177" s="29" t="s">
        <v>825</v>
      </c>
      <c r="B177" s="28">
        <v>1689236</v>
      </c>
      <c r="C177" s="46"/>
      <c r="D177" s="99" t="str">
        <f>VLOOKUP(A177,Лист1!A:C,3,0)</f>
        <v>15,427</v>
      </c>
      <c r="E177" s="45" t="str">
        <f>VLOOKUP(A177,Лист1!A:D,4,0)</f>
        <v>не работает</v>
      </c>
      <c r="K177" s="11"/>
    </row>
    <row r="178" spans="1:11" x14ac:dyDescent="0.3">
      <c r="A178" s="29" t="s">
        <v>826</v>
      </c>
      <c r="B178" s="28">
        <v>1689281</v>
      </c>
      <c r="C178" s="46"/>
      <c r="D178" s="99" t="str">
        <f>VLOOKUP(A178,Лист1!A:C,3,0)</f>
        <v>10,216</v>
      </c>
      <c r="E178" s="45" t="str">
        <f>VLOOKUP(A178,Лист1!A:D,4,0)</f>
        <v>нет</v>
      </c>
      <c r="K178" s="11"/>
    </row>
    <row r="179" spans="1:11" x14ac:dyDescent="0.3">
      <c r="A179" s="29" t="s">
        <v>827</v>
      </c>
      <c r="B179" s="28">
        <v>1689331</v>
      </c>
      <c r="C179" s="46"/>
      <c r="D179" s="99" t="str">
        <f>VLOOKUP(A179,Лист1!A:C,3,0)</f>
        <v>0,8</v>
      </c>
      <c r="E179" s="45">
        <f>VLOOKUP(A179,Лист1!A:D,4,0)</f>
        <v>3.5</v>
      </c>
      <c r="F179" s="11">
        <f t="shared" si="3"/>
        <v>2.7</v>
      </c>
      <c r="H179">
        <f>VLOOKUP(A179,Площадь!A:B,2,0)</f>
        <v>41.6</v>
      </c>
      <c r="K179" s="11"/>
    </row>
    <row r="180" spans="1:11" x14ac:dyDescent="0.3">
      <c r="A180" s="29" t="s">
        <v>828</v>
      </c>
      <c r="B180" s="28">
        <v>1689537</v>
      </c>
      <c r="C180" s="46"/>
      <c r="D180" s="99">
        <f>VLOOKUP(A180,Лист1!A:C,3,0)</f>
        <v>11.76298457847323</v>
      </c>
      <c r="E180" s="45" t="str">
        <f>VLOOKUP(A180,Лист1!A:D,4,0)</f>
        <v>снят</v>
      </c>
      <c r="J180"/>
      <c r="K180" s="11"/>
    </row>
    <row r="181" spans="1:11" x14ac:dyDescent="0.3">
      <c r="A181" s="29" t="s">
        <v>829</v>
      </c>
      <c r="B181" s="28">
        <v>1689652</v>
      </c>
      <c r="C181" s="46"/>
      <c r="D181" s="99" t="str">
        <f>VLOOKUP(A181,Лист1!A:C,3,0)</f>
        <v>28,373</v>
      </c>
      <c r="E181" s="45">
        <f>VLOOKUP(A181,Лист1!A:D,4,0)</f>
        <v>29.491</v>
      </c>
      <c r="F181" s="11">
        <f t="shared" si="3"/>
        <v>1.1179999999999986</v>
      </c>
      <c r="H181">
        <f>VLOOKUP(A181,Площадь!A:B,2,0)</f>
        <v>49.4</v>
      </c>
      <c r="K181" s="11"/>
    </row>
    <row r="182" spans="1:11" x14ac:dyDescent="0.3">
      <c r="A182" s="29" t="s">
        <v>830</v>
      </c>
      <c r="B182" s="28">
        <v>1689312</v>
      </c>
      <c r="C182" s="46"/>
      <c r="D182" s="99" t="str">
        <f>VLOOKUP(A182,Лист1!A:C,3,0)</f>
        <v>12,655</v>
      </c>
      <c r="E182" s="45" t="str">
        <f>VLOOKUP(A182,Лист1!A:D,4,0)</f>
        <v>не работает</v>
      </c>
      <c r="K182" s="11"/>
    </row>
    <row r="183" spans="1:11" x14ac:dyDescent="0.3">
      <c r="A183" s="29" t="s">
        <v>73</v>
      </c>
      <c r="B183" s="28">
        <v>1689240</v>
      </c>
      <c r="C183" s="46"/>
      <c r="D183" s="99" t="str">
        <f>VLOOKUP(A183,Лист1!A:C,3,0)</f>
        <v>5,104</v>
      </c>
      <c r="E183" s="45">
        <f>VLOOKUP(A183,Лист1!A:D,4,0)</f>
        <v>7.1710000000000003</v>
      </c>
      <c r="F183" s="11">
        <f t="shared" si="3"/>
        <v>2.0670000000000002</v>
      </c>
      <c r="H183">
        <f>VLOOKUP(A183,Площадь!A:B,2,0)</f>
        <v>38.5</v>
      </c>
      <c r="K183" s="11"/>
    </row>
    <row r="184" spans="1:11" x14ac:dyDescent="0.3">
      <c r="A184" s="29" t="s">
        <v>831</v>
      </c>
      <c r="B184" s="28">
        <v>1689651</v>
      </c>
      <c r="C184" s="46"/>
      <c r="D184" s="99" t="str">
        <f>VLOOKUP(A184,Лист1!A:C,3,0)</f>
        <v>3,7</v>
      </c>
      <c r="E184" s="45">
        <f>VLOOKUP(A184,Лист1!A:D,4,0)</f>
        <v>3.7</v>
      </c>
      <c r="F184" s="11">
        <f t="shared" si="3"/>
        <v>0</v>
      </c>
      <c r="H184">
        <f>VLOOKUP(A184,Площадь!A:B,2,0)</f>
        <v>24.2</v>
      </c>
      <c r="K184" s="11"/>
    </row>
    <row r="185" spans="1:11" x14ac:dyDescent="0.3">
      <c r="A185" s="29" t="s">
        <v>832</v>
      </c>
      <c r="B185" s="28">
        <v>1689653</v>
      </c>
      <c r="C185" s="46"/>
      <c r="D185" s="99" t="str">
        <f>VLOOKUP(A185,Лист1!A:C,3,0)</f>
        <v>8,556</v>
      </c>
      <c r="E185" s="45">
        <f>VLOOKUP(A185,Лист1!A:D,4,0)</f>
        <v>9.8810000000000002</v>
      </c>
      <c r="F185" s="11">
        <f t="shared" si="3"/>
        <v>1.3250000000000011</v>
      </c>
      <c r="H185">
        <f>VLOOKUP(A185,Площадь!A:B,2,0)</f>
        <v>24.2</v>
      </c>
      <c r="K185" s="11"/>
    </row>
    <row r="186" spans="1:11" x14ac:dyDescent="0.3">
      <c r="A186" s="29" t="s">
        <v>833</v>
      </c>
      <c r="B186" s="28">
        <v>1689644</v>
      </c>
      <c r="C186" s="46"/>
      <c r="D186" s="99" t="str">
        <f>VLOOKUP(A186,Лист1!A:C,3,0)</f>
        <v>14,866</v>
      </c>
      <c r="E186" s="45">
        <f>VLOOKUP(A186,Лист1!A:D,4,0)</f>
        <v>18.228999999999999</v>
      </c>
      <c r="F186" s="11">
        <f t="shared" si="3"/>
        <v>3.3629999999999995</v>
      </c>
      <c r="H186">
        <f>VLOOKUP(A186,Площадь!A:B,2,0)</f>
        <v>38</v>
      </c>
      <c r="K186" s="11"/>
    </row>
    <row r="187" spans="1:11" x14ac:dyDescent="0.3">
      <c r="A187" s="29" t="s">
        <v>834</v>
      </c>
      <c r="B187" s="28" t="s">
        <v>1167</v>
      </c>
      <c r="C187" s="46"/>
      <c r="D187" s="99" t="str">
        <f>VLOOKUP(A187,Лист1!A:C,3,0)</f>
        <v>2,27</v>
      </c>
      <c r="E187" s="45">
        <f>VLOOKUP(A187,Лист1!A:D,4,0)</f>
        <v>2.27</v>
      </c>
      <c r="F187" s="11">
        <f t="shared" si="3"/>
        <v>0</v>
      </c>
      <c r="H187">
        <f>VLOOKUP(A187,Площадь!A:B,2,0)</f>
        <v>23.8</v>
      </c>
      <c r="K187" s="11"/>
    </row>
    <row r="188" spans="1:11" x14ac:dyDescent="0.3">
      <c r="A188" s="29" t="s">
        <v>835</v>
      </c>
      <c r="B188" s="28"/>
      <c r="C188" s="46"/>
      <c r="D188" s="99" t="str">
        <f>VLOOKUP(A188,Лист1!A:C,3,0)</f>
        <v>5,629</v>
      </c>
      <c r="E188" s="45" t="str">
        <f>VLOOKUP(A188,Лист1!A:D,4,0)</f>
        <v>не работает</v>
      </c>
      <c r="K188" s="11"/>
    </row>
    <row r="189" spans="1:11" x14ac:dyDescent="0.3">
      <c r="A189" s="29" t="s">
        <v>836</v>
      </c>
      <c r="B189" s="28">
        <v>1689646</v>
      </c>
      <c r="C189" s="46"/>
      <c r="D189" s="99" t="str">
        <f>VLOOKUP(A189,Лист1!A:C,3,0)</f>
        <v>28,254</v>
      </c>
      <c r="E189" s="45">
        <f>VLOOKUP(A189,Лист1!A:D,4,0)</f>
        <v>31.860199999999999</v>
      </c>
      <c r="F189" s="11">
        <f t="shared" si="3"/>
        <v>3.6061999999999976</v>
      </c>
      <c r="H189">
        <f>VLOOKUP(A189,Площадь!A:B,2,0)</f>
        <v>69.7</v>
      </c>
      <c r="K189" s="11"/>
    </row>
    <row r="190" spans="1:11" x14ac:dyDescent="0.3">
      <c r="A190" s="29" t="s">
        <v>837</v>
      </c>
      <c r="B190" s="28">
        <v>1689244</v>
      </c>
      <c r="C190" s="46"/>
      <c r="D190" s="99" t="str">
        <f>VLOOKUP(A190,Лист1!A:C,3,0)</f>
        <v>нет</v>
      </c>
      <c r="E190" s="45" t="str">
        <f>VLOOKUP(A190,Лист1!A:D,4,0)</f>
        <v>не работает</v>
      </c>
      <c r="J190"/>
      <c r="K190" s="11"/>
    </row>
    <row r="191" spans="1:11" x14ac:dyDescent="0.3">
      <c r="A191" s="29" t="s">
        <v>838</v>
      </c>
      <c r="B191" s="28">
        <v>1689324</v>
      </c>
      <c r="C191" s="46"/>
      <c r="D191" s="99">
        <f>VLOOKUP(A191,Лист1!A:C,3,0)</f>
        <v>8</v>
      </c>
      <c r="E191" s="45" t="str">
        <f>VLOOKUP(A191,Лист1!A:D,4,0)</f>
        <v>не работает</v>
      </c>
      <c r="K191" s="11"/>
    </row>
    <row r="192" spans="1:11" x14ac:dyDescent="0.3">
      <c r="A192" s="29" t="s">
        <v>839</v>
      </c>
      <c r="B192" s="28">
        <v>1689288</v>
      </c>
      <c r="C192" s="46"/>
      <c r="D192" s="99">
        <f>VLOOKUP(A192,Лист1!A:C,3,0)</f>
        <v>9.6290238923378517</v>
      </c>
      <c r="E192" s="45" t="str">
        <f>VLOOKUP(A192,Лист1!A:D,4,0)</f>
        <v>не работает</v>
      </c>
      <c r="J192"/>
      <c r="K192" s="11"/>
    </row>
    <row r="193" spans="1:11" x14ac:dyDescent="0.3">
      <c r="A193" s="29" t="s">
        <v>840</v>
      </c>
      <c r="B193" s="28">
        <v>1689508</v>
      </c>
      <c r="C193" s="46"/>
      <c r="D193" s="99" t="str">
        <f>VLOOKUP(A193,Лист1!A:C,3,0)</f>
        <v>нет</v>
      </c>
      <c r="E193" s="45" t="str">
        <f>VLOOKUP(A193,Лист1!A:D,4,0)</f>
        <v>не работает</v>
      </c>
      <c r="J193"/>
      <c r="K193" s="11"/>
    </row>
    <row r="194" spans="1:11" x14ac:dyDescent="0.3">
      <c r="A194" s="29" t="s">
        <v>74</v>
      </c>
      <c r="B194" s="28">
        <v>1689487</v>
      </c>
      <c r="C194" s="46"/>
      <c r="D194" s="99">
        <f>VLOOKUP(A194,Лист1!A:C,3,0)</f>
        <v>10.295669128116026</v>
      </c>
      <c r="E194" s="45" t="str">
        <f>VLOOKUP(A194,Лист1!A:D,4,0)</f>
        <v>не работает</v>
      </c>
      <c r="J194"/>
      <c r="K194" s="11"/>
    </row>
    <row r="195" spans="1:11" x14ac:dyDescent="0.3">
      <c r="A195" s="29" t="s">
        <v>841</v>
      </c>
      <c r="B195" s="28">
        <v>1689286</v>
      </c>
      <c r="C195" s="46"/>
      <c r="D195" s="99" t="str">
        <f>VLOOKUP(A195,Лист1!A:C,3,0)</f>
        <v>11,255</v>
      </c>
      <c r="E195" s="45" t="str">
        <f>VLOOKUP(A195,Лист1!A:D,4,0)</f>
        <v>не работает</v>
      </c>
      <c r="K195" s="11"/>
    </row>
    <row r="196" spans="1:11" x14ac:dyDescent="0.3">
      <c r="A196" s="29" t="s">
        <v>842</v>
      </c>
      <c r="B196" s="28" t="s">
        <v>1168</v>
      </c>
      <c r="C196" s="46"/>
      <c r="D196" s="99">
        <f>VLOOKUP(A196,Лист1!A:C,3,0)</f>
        <v>7.8852664726297865</v>
      </c>
      <c r="E196" s="45" t="str">
        <f>VLOOKUP(A196,Лист1!A:D,4,0)</f>
        <v>не работает</v>
      </c>
      <c r="J196"/>
      <c r="K196" s="11"/>
    </row>
    <row r="197" spans="1:11" x14ac:dyDescent="0.3">
      <c r="A197" s="29" t="s">
        <v>843</v>
      </c>
      <c r="B197" s="28">
        <v>1689535</v>
      </c>
      <c r="C197" s="46"/>
      <c r="D197" s="99">
        <f>VLOOKUP(A197,Лист1!A:C,3,0)</f>
        <v>12.859446165149505</v>
      </c>
      <c r="E197" s="45" t="str">
        <f>VLOOKUP(A197,Лист1!A:D,4,0)</f>
        <v>не работает</v>
      </c>
      <c r="J197"/>
      <c r="K197" s="11"/>
    </row>
    <row r="198" spans="1:11" x14ac:dyDescent="0.3">
      <c r="A198" s="29" t="s">
        <v>844</v>
      </c>
      <c r="B198" s="28">
        <v>1689544</v>
      </c>
      <c r="C198" s="46"/>
      <c r="D198" s="99">
        <f>VLOOKUP(A198,Лист1!A:C,3,0)</f>
        <v>26.927180384130093</v>
      </c>
      <c r="E198" s="45" t="str">
        <f>VLOOKUP(A198,Лист1!A:D,4,0)</f>
        <v>не работает</v>
      </c>
      <c r="J198"/>
      <c r="K198" s="11"/>
    </row>
    <row r="199" spans="1:11" x14ac:dyDescent="0.3">
      <c r="A199" s="29" t="s">
        <v>845</v>
      </c>
      <c r="B199" s="28">
        <v>1689313</v>
      </c>
      <c r="C199" s="46"/>
      <c r="D199" s="99" t="str">
        <f>VLOOKUP(A199,Лист1!A:C,3,0)</f>
        <v>10,421</v>
      </c>
      <c r="E199" s="45">
        <f>VLOOKUP(A199,Лист1!A:D,4,0)</f>
        <v>12.664</v>
      </c>
      <c r="F199" s="11">
        <f t="shared" ref="F199:F259" si="4">E199-D199</f>
        <v>2.2430000000000003</v>
      </c>
      <c r="H199">
        <f>VLOOKUP(A199,Площадь!A:B,2,0)</f>
        <v>49.4</v>
      </c>
      <c r="K199" s="11"/>
    </row>
    <row r="200" spans="1:11" x14ac:dyDescent="0.3">
      <c r="A200" s="29" t="s">
        <v>846</v>
      </c>
      <c r="B200" s="28">
        <v>1689238</v>
      </c>
      <c r="C200" s="46"/>
      <c r="D200" s="99" t="str">
        <f>VLOOKUP(A200,Лист1!A:C,3,0)</f>
        <v>9,255</v>
      </c>
      <c r="E200" s="45">
        <f>VLOOKUP(A200,Лист1!A:D,4,0)</f>
        <v>10.728</v>
      </c>
      <c r="F200" s="11">
        <f t="shared" si="4"/>
        <v>1.472999999999999</v>
      </c>
      <c r="H200">
        <f>VLOOKUP(A200,Площадь!A:B,2,0)</f>
        <v>23.9</v>
      </c>
      <c r="K200" s="11"/>
    </row>
    <row r="201" spans="1:11" x14ac:dyDescent="0.3">
      <c r="A201" s="29" t="s">
        <v>847</v>
      </c>
      <c r="B201" s="28">
        <v>1689647</v>
      </c>
      <c r="C201" s="46"/>
      <c r="D201" s="99" t="str">
        <f>VLOOKUP(A201,Лист1!A:C,3,0)</f>
        <v>9,229</v>
      </c>
      <c r="E201" s="45">
        <f>VLOOKUP(A201,Лист1!A:D,4,0)</f>
        <v>10.75</v>
      </c>
      <c r="F201" s="11">
        <f t="shared" si="4"/>
        <v>1.5210000000000008</v>
      </c>
      <c r="H201">
        <f>VLOOKUP(A201,Площадь!A:B,2,0)</f>
        <v>24.2</v>
      </c>
      <c r="K201" s="11"/>
    </row>
    <row r="202" spans="1:11" x14ac:dyDescent="0.3">
      <c r="A202" s="29" t="s">
        <v>848</v>
      </c>
      <c r="B202" s="28">
        <v>1689406</v>
      </c>
      <c r="C202" s="46"/>
      <c r="D202" s="99">
        <f>VLOOKUP(A202,Лист1!A:C,3,0)</f>
        <v>7.4213238923378508</v>
      </c>
      <c r="E202" s="45">
        <f>VLOOKUP(A202,Лист1!A:D,4,0)</f>
        <v>10.952</v>
      </c>
      <c r="F202" s="11">
        <f t="shared" si="4"/>
        <v>3.5306761076621491</v>
      </c>
      <c r="H202">
        <f>VLOOKUP(A202,Площадь!A:B,2,0)</f>
        <v>24.2</v>
      </c>
      <c r="J202"/>
      <c r="K202" s="11"/>
    </row>
    <row r="203" spans="1:11" x14ac:dyDescent="0.3">
      <c r="A203" s="29" t="s">
        <v>849</v>
      </c>
      <c r="B203" s="28">
        <v>1689639</v>
      </c>
      <c r="C203" s="46"/>
      <c r="D203" s="99" t="str">
        <f>VLOOKUP(A203,Лист1!A:C,3,0)</f>
        <v>13,453</v>
      </c>
      <c r="E203" s="45">
        <f>VLOOKUP(A203,Лист1!A:D,4,0)</f>
        <v>14.939</v>
      </c>
      <c r="F203" s="11">
        <f t="shared" si="4"/>
        <v>1.4860000000000007</v>
      </c>
      <c r="H203">
        <f>VLOOKUP(A203,Площадь!A:B,2,0)</f>
        <v>38</v>
      </c>
      <c r="K203" s="11"/>
    </row>
    <row r="204" spans="1:11" x14ac:dyDescent="0.3">
      <c r="A204" s="29" t="s">
        <v>850</v>
      </c>
      <c r="B204" s="28">
        <v>1689650</v>
      </c>
      <c r="C204" s="46"/>
      <c r="D204" s="99" t="str">
        <f>VLOOKUP(A204,Лист1!A:C,3,0)</f>
        <v>8,049</v>
      </c>
      <c r="E204" s="45">
        <f>VLOOKUP(A204,Лист1!A:D,4,0)</f>
        <v>9.1170000000000009</v>
      </c>
      <c r="F204" s="11">
        <f t="shared" si="4"/>
        <v>1.0680000000000014</v>
      </c>
      <c r="H204">
        <f>VLOOKUP(A204,Площадь!A:B,2,0)</f>
        <v>23.8</v>
      </c>
      <c r="K204" s="11"/>
    </row>
    <row r="205" spans="1:11" x14ac:dyDescent="0.3">
      <c r="A205" s="29" t="s">
        <v>75</v>
      </c>
      <c r="B205" s="28">
        <v>1689541</v>
      </c>
      <c r="C205" s="46"/>
      <c r="D205" s="99" t="str">
        <f>VLOOKUP(A205,Лист1!A:C,3,0)</f>
        <v>9,85</v>
      </c>
      <c r="E205" s="45">
        <f>VLOOKUP(A205,Лист1!A:D,4,0)</f>
        <v>10.954000000000001</v>
      </c>
      <c r="F205" s="11">
        <f t="shared" si="4"/>
        <v>1.104000000000001</v>
      </c>
      <c r="H205">
        <f>VLOOKUP(A205,Площадь!A:B,2,0)</f>
        <v>32.799999999999997</v>
      </c>
      <c r="K205" s="11"/>
    </row>
    <row r="206" spans="1:11" x14ac:dyDescent="0.3">
      <c r="A206" s="29" t="s">
        <v>851</v>
      </c>
      <c r="B206" s="28">
        <v>1689642</v>
      </c>
      <c r="C206" s="46"/>
      <c r="D206" s="99" t="str">
        <f>VLOOKUP(A206,Лист1!A:C,3,0)</f>
        <v>11,717</v>
      </c>
      <c r="E206" s="45">
        <f>VLOOKUP(A206,Лист1!A:D,4,0)</f>
        <v>13.204000000000001</v>
      </c>
      <c r="F206" s="11">
        <f t="shared" si="4"/>
        <v>1.4870000000000001</v>
      </c>
      <c r="H206">
        <f>VLOOKUP(A206,Площадь!A:B,2,0)</f>
        <v>40.9</v>
      </c>
      <c r="K206" s="11"/>
    </row>
    <row r="207" spans="1:11" x14ac:dyDescent="0.3">
      <c r="A207" s="29" t="s">
        <v>852</v>
      </c>
      <c r="B207" s="28">
        <v>1689283</v>
      </c>
      <c r="C207" s="46"/>
      <c r="D207" s="99" t="s">
        <v>172</v>
      </c>
      <c r="E207" s="45">
        <f>VLOOKUP(A207,Лист1!A:D,4,0)</f>
        <v>4.6630000000000003</v>
      </c>
      <c r="K207" s="11"/>
    </row>
    <row r="208" spans="1:11" x14ac:dyDescent="0.3">
      <c r="A208" s="29" t="s">
        <v>853</v>
      </c>
      <c r="B208" s="28">
        <v>1689322</v>
      </c>
      <c r="C208" s="46"/>
      <c r="D208" s="99">
        <f>VLOOKUP(A208,Лист1!A:C,3,0)</f>
        <v>21.462941333945857</v>
      </c>
      <c r="E208" s="45" t="str">
        <f>VLOOKUP(A208,Лист1!A:D,4,0)</f>
        <v>не работает</v>
      </c>
      <c r="J208"/>
      <c r="K208" s="11"/>
    </row>
    <row r="209" spans="1:11" x14ac:dyDescent="0.3">
      <c r="A209" s="29" t="s">
        <v>854</v>
      </c>
      <c r="B209" s="28">
        <v>1689310</v>
      </c>
      <c r="C209" s="46"/>
      <c r="D209" s="99" t="str">
        <f>VLOOKUP(A209,Лист1!A:C,3,0)</f>
        <v>12,053</v>
      </c>
      <c r="E209" s="45">
        <f>VLOOKUP(A209,Лист1!A:D,4,0)</f>
        <v>13.984999999999999</v>
      </c>
      <c r="F209" s="11">
        <f t="shared" si="4"/>
        <v>1.9319999999999986</v>
      </c>
      <c r="H209">
        <f>VLOOKUP(A209,Площадь!A:B,2,0)</f>
        <v>23.9</v>
      </c>
      <c r="K209" s="11"/>
    </row>
    <row r="210" spans="1:11" x14ac:dyDescent="0.3">
      <c r="A210" s="29" t="s">
        <v>855</v>
      </c>
      <c r="B210" s="28">
        <v>1989309</v>
      </c>
      <c r="C210" s="46"/>
      <c r="D210" s="99">
        <f>VLOOKUP(A210,Лист1!A:C,3,0)</f>
        <v>4.5215566736649055</v>
      </c>
      <c r="E210" s="45" t="str">
        <f>VLOOKUP(A210,Лист1!A:D,4,0)</f>
        <v>не работает</v>
      </c>
      <c r="J210"/>
      <c r="K210" s="11"/>
    </row>
    <row r="211" spans="1:11" x14ac:dyDescent="0.3">
      <c r="A211" s="29" t="s">
        <v>856</v>
      </c>
      <c r="B211" s="28">
        <v>1689323</v>
      </c>
      <c r="C211" s="46"/>
      <c r="D211" s="99" t="str">
        <f>VLOOKUP(A211,Лист1!A:C,3,0)</f>
        <v>7,46</v>
      </c>
      <c r="E211" s="45">
        <f>VLOOKUP(A211,Лист1!A:D,4,0)</f>
        <v>8.077</v>
      </c>
      <c r="F211" s="11">
        <f t="shared" si="4"/>
        <v>0.61699999999999999</v>
      </c>
      <c r="H211">
        <f>VLOOKUP(A211,Площадь!A:B,2,0)</f>
        <v>24.2</v>
      </c>
      <c r="K211" s="11"/>
    </row>
    <row r="212" spans="1:11" x14ac:dyDescent="0.3">
      <c r="A212" s="29" t="s">
        <v>857</v>
      </c>
      <c r="B212" s="28">
        <v>1689320</v>
      </c>
      <c r="C212" s="46"/>
      <c r="D212" s="99">
        <v>12.51</v>
      </c>
      <c r="E212" s="45">
        <f>VLOOKUP(A212,Лист1!A:D,4,0)</f>
        <v>12.51</v>
      </c>
      <c r="F212" s="11">
        <f t="shared" si="4"/>
        <v>0</v>
      </c>
      <c r="H212">
        <f>VLOOKUP(A212,Площадь!A:B,2,0)</f>
        <v>38</v>
      </c>
      <c r="K212" s="11"/>
    </row>
    <row r="213" spans="1:11" x14ac:dyDescent="0.3">
      <c r="A213" s="29" t="s">
        <v>858</v>
      </c>
      <c r="B213" s="28">
        <v>1689315</v>
      </c>
      <c r="C213" s="46"/>
      <c r="D213" s="99" t="str">
        <f>VLOOKUP(A213,Лист1!A:C,3,0)</f>
        <v>6,325</v>
      </c>
      <c r="E213" s="45">
        <f>VLOOKUP(A213,Лист1!A:D,4,0)</f>
        <v>7.1559999999999997</v>
      </c>
      <c r="F213" s="11">
        <f t="shared" si="4"/>
        <v>0.83099999999999952</v>
      </c>
      <c r="H213">
        <f>VLOOKUP(A213,Площадь!A:B,2,0)</f>
        <v>23.8</v>
      </c>
      <c r="K213" s="11"/>
    </row>
    <row r="214" spans="1:11" x14ac:dyDescent="0.3">
      <c r="A214" s="29" t="s">
        <v>859</v>
      </c>
      <c r="B214" s="28">
        <v>1689311</v>
      </c>
      <c r="C214" s="46"/>
      <c r="D214" s="99" t="str">
        <f>VLOOKUP(A214,Лист1!A:C,3,0)</f>
        <v>14,610</v>
      </c>
      <c r="E214" s="45" t="str">
        <f>VLOOKUP(A214,Лист1!A:D,4,0)</f>
        <v>не работает</v>
      </c>
      <c r="K214" s="11"/>
    </row>
    <row r="215" spans="1:11" x14ac:dyDescent="0.3">
      <c r="A215" s="29" t="s">
        <v>860</v>
      </c>
      <c r="B215" s="28">
        <v>1689314</v>
      </c>
      <c r="C215" s="46"/>
      <c r="D215" s="99" t="str">
        <f>VLOOKUP(A215,Лист1!A:C,3,0)</f>
        <v>6,839</v>
      </c>
      <c r="E215" s="45">
        <f>VLOOKUP(A215,Лист1!A:D,4,0)</f>
        <v>6.8789999999999996</v>
      </c>
      <c r="F215" s="11">
        <f t="shared" si="4"/>
        <v>3.9999999999999147E-2</v>
      </c>
      <c r="H215">
        <f>VLOOKUP(A215,Площадь!A:B,2,0)</f>
        <v>69.7</v>
      </c>
      <c r="K215" s="11"/>
    </row>
    <row r="216" spans="1:11" x14ac:dyDescent="0.3">
      <c r="A216" s="29" t="s">
        <v>76</v>
      </c>
      <c r="B216" s="28">
        <v>1689488</v>
      </c>
      <c r="C216" s="46"/>
      <c r="D216" s="99" t="str">
        <f>VLOOKUP(A216,Лист1!A:C,3,0)</f>
        <v>0,869</v>
      </c>
      <c r="E216" s="45">
        <f>VLOOKUP(A216,Лист1!A:D,4,0)</f>
        <v>2.0859999999999999</v>
      </c>
      <c r="F216" s="11">
        <f t="shared" si="4"/>
        <v>1.2169999999999999</v>
      </c>
      <c r="H216">
        <f>VLOOKUP(A216,Площадь!A:B,2,0)</f>
        <v>32.700000000000003</v>
      </c>
      <c r="K216" s="11"/>
    </row>
    <row r="217" spans="1:11" x14ac:dyDescent="0.3">
      <c r="A217" s="29" t="s">
        <v>861</v>
      </c>
      <c r="B217" s="28">
        <v>1689235</v>
      </c>
      <c r="C217" s="46"/>
      <c r="D217" s="99" t="str">
        <f>VLOOKUP(A217,Лист1!A:C,3,0)</f>
        <v>17,345</v>
      </c>
      <c r="E217" s="45">
        <f>VLOOKUP(A217,Лист1!A:D,4,0)</f>
        <v>19.5</v>
      </c>
      <c r="F217" s="11">
        <f t="shared" si="4"/>
        <v>2.1550000000000011</v>
      </c>
      <c r="H217">
        <f>VLOOKUP(A217,Площадь!A:B,2,0)</f>
        <v>49.4</v>
      </c>
      <c r="K217" s="11"/>
    </row>
    <row r="218" spans="1:11" x14ac:dyDescent="0.3">
      <c r="A218" s="29" t="s">
        <v>862</v>
      </c>
      <c r="B218" s="28">
        <v>1689318</v>
      </c>
      <c r="C218" s="46"/>
      <c r="D218" s="99" t="str">
        <f>VLOOKUP(A218,Лист1!A:C,3,0)</f>
        <v>12,711</v>
      </c>
      <c r="E218" s="45" t="str">
        <f>VLOOKUP(A218,Лист1!A:D,4,0)</f>
        <v>не работает</v>
      </c>
      <c r="K218" s="11"/>
    </row>
    <row r="219" spans="1:11" x14ac:dyDescent="0.3">
      <c r="A219" s="29" t="s">
        <v>863</v>
      </c>
      <c r="B219" s="28">
        <v>1689509</v>
      </c>
      <c r="C219" s="46"/>
      <c r="D219" s="99">
        <v>1.135</v>
      </c>
      <c r="E219" s="45">
        <f>VLOOKUP(A219,Лист1!A:D,4,0)</f>
        <v>1.135</v>
      </c>
      <c r="F219" s="11">
        <f t="shared" si="4"/>
        <v>0</v>
      </c>
      <c r="H219">
        <f>VLOOKUP(A219,Площадь!A:B,2,0)</f>
        <v>24.2</v>
      </c>
      <c r="K219" s="11"/>
    </row>
    <row r="220" spans="1:11" x14ac:dyDescent="0.3">
      <c r="A220" s="29" t="s">
        <v>864</v>
      </c>
      <c r="B220" s="28">
        <v>1689317</v>
      </c>
      <c r="C220" s="46"/>
      <c r="D220" s="99" t="str">
        <f>VLOOKUP(A220,Лист1!A:C,3,0)</f>
        <v>4,209</v>
      </c>
      <c r="E220" s="45">
        <f>VLOOKUP(A220,Лист1!A:D,4,0)</f>
        <v>4.7549999999999999</v>
      </c>
      <c r="F220" s="11">
        <f t="shared" si="4"/>
        <v>0.54600000000000026</v>
      </c>
      <c r="H220">
        <f>VLOOKUP(A220,Площадь!A:B,2,0)</f>
        <v>24.2</v>
      </c>
      <c r="K220" s="11"/>
    </row>
    <row r="221" spans="1:11" x14ac:dyDescent="0.3">
      <c r="A221" s="29" t="s">
        <v>865</v>
      </c>
      <c r="B221" s="28">
        <v>1742559</v>
      </c>
      <c r="C221" s="46"/>
      <c r="D221" s="99" t="str">
        <f>VLOOKUP(A221,Лист1!A:C,3,0)</f>
        <v>3,115</v>
      </c>
      <c r="E221" s="45">
        <f>VLOOKUP(A221,Лист1!A:D,4,0)</f>
        <v>5.3</v>
      </c>
      <c r="F221" s="11">
        <f t="shared" si="4"/>
        <v>2.1849999999999996</v>
      </c>
      <c r="H221">
        <f>VLOOKUP(A221,Площадь!A:B,2,0)</f>
        <v>38</v>
      </c>
      <c r="K221" s="11"/>
    </row>
    <row r="222" spans="1:11" x14ac:dyDescent="0.3">
      <c r="A222" s="29" t="s">
        <v>866</v>
      </c>
      <c r="B222" s="28">
        <v>1689279</v>
      </c>
      <c r="C222" s="46"/>
      <c r="D222" s="99">
        <f>VLOOKUP(A222,Лист1!A:C,3,0)</f>
        <v>8.1654648278192052</v>
      </c>
      <c r="E222" s="45" t="str">
        <f>VLOOKUP(A222,Лист1!A:D,4,0)</f>
        <v>не работает</v>
      </c>
      <c r="J222"/>
      <c r="K222" s="11"/>
    </row>
    <row r="223" spans="1:11" x14ac:dyDescent="0.3">
      <c r="A223" s="29" t="s">
        <v>867</v>
      </c>
      <c r="B223" s="28">
        <v>1689515</v>
      </c>
      <c r="C223" s="46"/>
      <c r="D223" s="99" t="str">
        <f>VLOOKUP(A223,Лист1!A:C,3,0)</f>
        <v>1,879</v>
      </c>
      <c r="E223" s="45">
        <f>VLOOKUP(A223,Лист1!A:D,4,0)</f>
        <v>2.4649999999999999</v>
      </c>
      <c r="F223" s="11">
        <f t="shared" si="4"/>
        <v>0.58599999999999985</v>
      </c>
      <c r="H223">
        <f>VLOOKUP(A223,Площадь!A:B,2,0)</f>
        <v>40.9</v>
      </c>
      <c r="K223" s="11"/>
    </row>
    <row r="224" spans="1:11" x14ac:dyDescent="0.3">
      <c r="A224" s="29" t="s">
        <v>868</v>
      </c>
      <c r="B224" s="28">
        <v>1689316</v>
      </c>
      <c r="C224" s="46"/>
      <c r="D224" s="99" t="str">
        <f>VLOOKUP(A224,Лист1!A:C,3,0)</f>
        <v>17,338</v>
      </c>
      <c r="E224" s="45">
        <f>VLOOKUP(A224,Лист1!A:D,4,0)</f>
        <v>20.239000000000001</v>
      </c>
      <c r="F224" s="11">
        <f t="shared" si="4"/>
        <v>2.9009999999999998</v>
      </c>
      <c r="H224">
        <f>VLOOKUP(A224,Площадь!A:B,2,0)</f>
        <v>68.2</v>
      </c>
      <c r="K224" s="11"/>
    </row>
    <row r="225" spans="1:11" x14ac:dyDescent="0.3">
      <c r="A225" s="29" t="s">
        <v>869</v>
      </c>
      <c r="B225" s="28">
        <v>1689289</v>
      </c>
      <c r="C225" s="46"/>
      <c r="D225" s="99">
        <f>VLOOKUP(A225,Лист1!A:C,3,0)</f>
        <v>19.063841333945859</v>
      </c>
      <c r="E225" s="45">
        <f>VLOOKUP(A225,Лист1!A:D,4,0)</f>
        <v>20.628</v>
      </c>
      <c r="F225" s="11">
        <f t="shared" si="4"/>
        <v>1.5641586660541407</v>
      </c>
      <c r="H225">
        <f>VLOOKUP(A225,Площадь!A:B,2,0)</f>
        <v>49.4</v>
      </c>
      <c r="J225"/>
      <c r="K225" s="11"/>
    </row>
    <row r="226" spans="1:11" x14ac:dyDescent="0.3">
      <c r="A226" s="29" t="s">
        <v>870</v>
      </c>
      <c r="B226" s="28">
        <v>1689510</v>
      </c>
      <c r="C226" s="46"/>
      <c r="D226" s="99">
        <f>VLOOKUP(A226,Лист1!A:C,3,0)</f>
        <v>11.779</v>
      </c>
      <c r="E226" s="45" t="str">
        <f>VLOOKUP(A226,Лист1!A:D,4,0)</f>
        <v>снят</v>
      </c>
      <c r="K226" s="11"/>
    </row>
    <row r="227" spans="1:11" x14ac:dyDescent="0.3">
      <c r="A227" s="29" t="s">
        <v>18</v>
      </c>
      <c r="B227" s="28">
        <v>1746163</v>
      </c>
      <c r="C227" s="46"/>
      <c r="D227" s="99" t="str">
        <f>VLOOKUP(A227,Лист1!A:C,3,0)</f>
        <v>нет</v>
      </c>
      <c r="E227" s="45" t="str">
        <f>VLOOKUP(A227,Лист1!A:D,4,0)</f>
        <v>не работает</v>
      </c>
      <c r="J227"/>
      <c r="K227" s="11"/>
    </row>
    <row r="228" spans="1:11" x14ac:dyDescent="0.3">
      <c r="A228" s="29" t="s">
        <v>77</v>
      </c>
      <c r="B228" s="28">
        <v>1689237</v>
      </c>
      <c r="C228" s="46"/>
      <c r="D228" s="99" t="str">
        <f>VLOOKUP(A228,Лист1!A:C,3,0)</f>
        <v>22,357</v>
      </c>
      <c r="E228" s="45">
        <f>VLOOKUP(A228,Лист1!A:D,4,0)</f>
        <v>24.931000000000001</v>
      </c>
      <c r="F228" s="11">
        <f t="shared" si="4"/>
        <v>2.5740000000000016</v>
      </c>
      <c r="H228">
        <f>VLOOKUP(A228,Площадь!A:B,2,0)</f>
        <v>70.599999999999994</v>
      </c>
      <c r="K228" s="11"/>
    </row>
    <row r="229" spans="1:11" x14ac:dyDescent="0.3">
      <c r="A229" s="29" t="s">
        <v>871</v>
      </c>
      <c r="B229" s="28">
        <v>1689321</v>
      </c>
      <c r="C229" s="46"/>
      <c r="D229" s="99" t="str">
        <f>VLOOKUP(A229,Лист1!A:C,3,0)</f>
        <v>6,193</v>
      </c>
      <c r="E229" s="45" t="str">
        <f>VLOOKUP(A229,Лист1!A:D,4,0)</f>
        <v>снят</v>
      </c>
      <c r="K229" s="11"/>
    </row>
    <row r="230" spans="1:11" x14ac:dyDescent="0.3">
      <c r="A230" s="29" t="s">
        <v>872</v>
      </c>
      <c r="B230" s="28">
        <v>1689518</v>
      </c>
      <c r="C230" s="46"/>
      <c r="D230" s="99" t="str">
        <f>VLOOKUP(A230,Лист1!A:C,3,0)</f>
        <v>7,6</v>
      </c>
      <c r="E230" s="45">
        <f>VLOOKUP(A230,Лист1!A:D,4,0)</f>
        <v>9.2100000000000009</v>
      </c>
      <c r="F230" s="11">
        <f t="shared" si="4"/>
        <v>1.6100000000000012</v>
      </c>
      <c r="H230">
        <f>VLOOKUP(A230,Площадь!A:B,2,0)</f>
        <v>24.2</v>
      </c>
      <c r="K230" s="11"/>
    </row>
    <row r="231" spans="1:11" x14ac:dyDescent="0.3">
      <c r="A231" s="29" t="s">
        <v>873</v>
      </c>
      <c r="B231" s="28">
        <v>1689514</v>
      </c>
      <c r="C231" s="46"/>
      <c r="D231" s="99" t="str">
        <f>VLOOKUP(A231,Лист1!A:C,3,0)</f>
        <v>1,48</v>
      </c>
      <c r="E231" s="45">
        <f>VLOOKUP(A231,Лист1!A:D,4,0)</f>
        <v>3.569</v>
      </c>
      <c r="F231" s="11">
        <f t="shared" si="4"/>
        <v>2.089</v>
      </c>
      <c r="H231">
        <f>VLOOKUP(A231,Площадь!A:B,2,0)</f>
        <v>38</v>
      </c>
      <c r="K231" s="11"/>
    </row>
    <row r="232" spans="1:11" x14ac:dyDescent="0.3">
      <c r="A232" s="29" t="s">
        <v>874</v>
      </c>
      <c r="B232" s="28">
        <v>1689337</v>
      </c>
      <c r="C232" s="46"/>
      <c r="D232" s="99">
        <f>VLOOKUP(A232,Лист1!A:C,3,0)</f>
        <v>9.586566472629789</v>
      </c>
      <c r="E232" s="45" t="str">
        <f>VLOOKUP(A232,Лист1!A:D,4,0)</f>
        <v>не работает</v>
      </c>
      <c r="J232"/>
      <c r="K232" s="11"/>
    </row>
    <row r="233" spans="1:11" x14ac:dyDescent="0.3">
      <c r="A233" s="29" t="s">
        <v>875</v>
      </c>
      <c r="B233" s="28">
        <v>1745459</v>
      </c>
      <c r="C233" s="46"/>
      <c r="D233" s="99" t="str">
        <f>VLOOKUP(A233,Лист1!A:C,3,0)</f>
        <v>9,998</v>
      </c>
      <c r="E233" s="45">
        <f>VLOOKUP(A233,Лист1!A:D,4,0)</f>
        <v>11.51</v>
      </c>
      <c r="F233" s="11">
        <f t="shared" si="4"/>
        <v>1.5120000000000005</v>
      </c>
      <c r="H233">
        <f>VLOOKUP(A233,Площадь!A:B,2,0)</f>
        <v>40.9</v>
      </c>
      <c r="K233" s="11"/>
    </row>
    <row r="234" spans="1:11" x14ac:dyDescent="0.3">
      <c r="A234" s="29" t="s">
        <v>876</v>
      </c>
      <c r="B234" s="28">
        <v>1689506</v>
      </c>
      <c r="C234" s="46"/>
      <c r="D234" s="99" t="str">
        <f>VLOOKUP(A234,Лист1!A:C,3,0)</f>
        <v>нет</v>
      </c>
      <c r="E234" s="45">
        <f>VLOOKUP(A234,Лист1!A:D,4,0)</f>
        <v>29.922000000000001</v>
      </c>
      <c r="K234" s="11"/>
    </row>
    <row r="235" spans="1:11" x14ac:dyDescent="0.3">
      <c r="A235" s="29" t="s">
        <v>877</v>
      </c>
      <c r="B235" s="28">
        <v>1689252</v>
      </c>
      <c r="C235" s="46"/>
      <c r="D235" s="99">
        <f>VLOOKUP(A235,Лист1!A:C,3,0)</f>
        <v>14.107342961944063</v>
      </c>
      <c r="E235" s="45" t="str">
        <f>VLOOKUP(A235,Лист1!A:D,4,0)</f>
        <v>не работает</v>
      </c>
      <c r="J235"/>
      <c r="K235" s="11"/>
    </row>
    <row r="236" spans="1:11" x14ac:dyDescent="0.3">
      <c r="A236" s="29" t="s">
        <v>878</v>
      </c>
      <c r="B236" s="28">
        <v>1689287</v>
      </c>
      <c r="C236" s="46"/>
      <c r="D236" s="99" t="str">
        <f>VLOOKUP(A236,Лист1!A:C,3,0)</f>
        <v>11,418</v>
      </c>
      <c r="E236" s="45" t="str">
        <f>VLOOKUP(A236,Лист1!A:D,4,0)</f>
        <v>не работает</v>
      </c>
      <c r="K236" s="11"/>
    </row>
    <row r="237" spans="1:11" x14ac:dyDescent="0.3">
      <c r="A237" s="29" t="s">
        <v>879</v>
      </c>
      <c r="B237" s="28">
        <v>1689290</v>
      </c>
      <c r="C237" s="46"/>
      <c r="D237" s="99" t="str">
        <f>VLOOKUP(A237,Лист1!A:C,3,0)</f>
        <v>13,10</v>
      </c>
      <c r="E237" s="45" t="str">
        <f>VLOOKUP(A237,Лист1!A:D,4,0)</f>
        <v>не работает</v>
      </c>
      <c r="K237" s="11"/>
    </row>
    <row r="238" spans="1:11" x14ac:dyDescent="0.3">
      <c r="A238" s="29" t="s">
        <v>880</v>
      </c>
      <c r="B238" s="28">
        <v>1689263</v>
      </c>
      <c r="C238" s="46"/>
      <c r="D238" s="99" t="str">
        <f>VLOOKUP(A238,Лист1!A:C,3,0)</f>
        <v>нет</v>
      </c>
      <c r="E238" s="45" t="str">
        <f>VLOOKUP(A238,Лист1!A:D,4,0)</f>
        <v>не работает</v>
      </c>
      <c r="J238"/>
      <c r="K238" s="11"/>
    </row>
    <row r="239" spans="1:11" x14ac:dyDescent="0.3">
      <c r="A239" s="29" t="s">
        <v>78</v>
      </c>
      <c r="B239" s="28">
        <v>1689330</v>
      </c>
      <c r="C239" s="46"/>
      <c r="D239" s="99">
        <f>VLOOKUP(A239,Лист1!A:C,3,0)</f>
        <v>18.936766818434972</v>
      </c>
      <c r="E239" s="45">
        <f>VLOOKUP(A239,Лист1!A:D,4,0)</f>
        <v>19.734000000000002</v>
      </c>
      <c r="F239" s="11">
        <f t="shared" si="4"/>
        <v>0.79723318156502998</v>
      </c>
      <c r="H239">
        <f>VLOOKUP(A239,Площадь!A:B,2,0)</f>
        <v>50.1</v>
      </c>
      <c r="J239"/>
      <c r="K239" s="11"/>
    </row>
    <row r="240" spans="1:11" x14ac:dyDescent="0.3">
      <c r="A240" s="29" t="s">
        <v>881</v>
      </c>
      <c r="B240" s="28"/>
      <c r="C240" s="46"/>
      <c r="D240" s="99" t="str">
        <f>VLOOKUP(A240,Лист1!A:C,3,0)</f>
        <v>7,103</v>
      </c>
      <c r="E240" s="45" t="str">
        <f>VLOOKUP(A240,Лист1!A:D,4,0)</f>
        <v>не работает</v>
      </c>
      <c r="K240" s="11"/>
    </row>
    <row r="241" spans="1:11" x14ac:dyDescent="0.3">
      <c r="A241" s="29" t="s">
        <v>882</v>
      </c>
      <c r="B241" s="28">
        <v>1689284</v>
      </c>
      <c r="C241" s="46"/>
      <c r="D241" s="99" t="str">
        <f>VLOOKUP(A241,Лист1!A:C,3,0)</f>
        <v>10,506</v>
      </c>
      <c r="E241" s="45">
        <f>VLOOKUP(A241,Лист1!A:D,4,0)</f>
        <v>11.218</v>
      </c>
      <c r="F241" s="11">
        <f t="shared" si="4"/>
        <v>0.71199999999999974</v>
      </c>
      <c r="H241">
        <f>VLOOKUP(A241,Площадь!A:B,2,0)</f>
        <v>23.8</v>
      </c>
      <c r="K241" s="11"/>
    </row>
    <row r="242" spans="1:11" x14ac:dyDescent="0.3">
      <c r="A242" s="29" t="s">
        <v>883</v>
      </c>
      <c r="B242" s="28">
        <v>1689259</v>
      </c>
      <c r="C242" s="46"/>
      <c r="D242" s="99">
        <f>VLOOKUP(A242,Лист1!A:C,3,0)</f>
        <v>7.4951461651495084</v>
      </c>
      <c r="E242" s="45" t="str">
        <f>VLOOKUP(A242,Лист1!A:D,4,0)</f>
        <v>не работает</v>
      </c>
      <c r="J242"/>
      <c r="K242" s="11"/>
    </row>
    <row r="243" spans="1:11" x14ac:dyDescent="0.3">
      <c r="A243" s="29" t="s">
        <v>884</v>
      </c>
      <c r="B243" s="28">
        <v>1689293</v>
      </c>
      <c r="C243" s="46"/>
      <c r="D243" s="99" t="str">
        <f>VLOOKUP(A243,Лист1!A:C,3,0)</f>
        <v>5,567</v>
      </c>
      <c r="E243" s="45" t="str">
        <f>VLOOKUP(A243,Лист1!A:D,4,0)</f>
        <v>не работает</v>
      </c>
      <c r="K243" s="11"/>
    </row>
    <row r="244" spans="1:11" x14ac:dyDescent="0.3">
      <c r="A244" s="29" t="s">
        <v>885</v>
      </c>
      <c r="B244" s="28">
        <v>1689445</v>
      </c>
      <c r="C244" s="46"/>
      <c r="D244" s="99" t="str">
        <f>VLOOKUP(A244,Лист1!A:C,3,0)</f>
        <v>нет</v>
      </c>
      <c r="E244" s="45" t="str">
        <f>VLOOKUP(A244,Лист1!A:D,4,0)</f>
        <v>не работает</v>
      </c>
      <c r="K244" s="11"/>
    </row>
    <row r="245" spans="1:11" x14ac:dyDescent="0.3">
      <c r="A245" s="29" t="s">
        <v>886</v>
      </c>
      <c r="B245" s="28">
        <v>1689450</v>
      </c>
      <c r="C245" s="46"/>
      <c r="D245" s="99" t="str">
        <f>VLOOKUP(A245,Лист1!A:C,3,0)</f>
        <v>11,03</v>
      </c>
      <c r="E245" s="45">
        <f>VLOOKUP(A245,Лист1!A:D,4,0)</f>
        <v>12.06</v>
      </c>
      <c r="F245" s="11">
        <f t="shared" si="4"/>
        <v>1.0300000000000011</v>
      </c>
      <c r="H245">
        <f>VLOOKUP(A245,Площадь!A:B,2,0)</f>
        <v>23.9</v>
      </c>
      <c r="K245" s="11"/>
    </row>
    <row r="246" spans="1:11" x14ac:dyDescent="0.3">
      <c r="A246" s="29" t="s">
        <v>887</v>
      </c>
      <c r="B246" s="28">
        <v>1689282</v>
      </c>
      <c r="C246" s="46"/>
      <c r="D246" s="99" t="str">
        <f>VLOOKUP(A246,Лист1!A:C,3,0)</f>
        <v>нет</v>
      </c>
      <c r="E246" s="45" t="str">
        <f>VLOOKUP(A246,Лист1!A:D,4,0)</f>
        <v>не работает</v>
      </c>
      <c r="J246"/>
      <c r="K246" s="11"/>
    </row>
    <row r="247" spans="1:11" x14ac:dyDescent="0.3">
      <c r="A247" s="29" t="s">
        <v>888</v>
      </c>
      <c r="B247" s="28">
        <v>1689260</v>
      </c>
      <c r="C247" s="46"/>
      <c r="D247" s="99" t="str">
        <f>VLOOKUP(A247,Лист1!A:C,3,0)</f>
        <v>нет</v>
      </c>
      <c r="E247" s="45" t="str">
        <f>VLOOKUP(A247,Лист1!A:D,4,0)</f>
        <v>не работает</v>
      </c>
      <c r="J247"/>
      <c r="K247" s="11"/>
    </row>
    <row r="248" spans="1:11" x14ac:dyDescent="0.3">
      <c r="A248" s="29" t="s">
        <v>889</v>
      </c>
      <c r="B248" s="28">
        <v>1742542</v>
      </c>
      <c r="C248" s="46"/>
      <c r="D248" s="99" t="str">
        <f>VLOOKUP(A248,Лист1!A:C,3,0)</f>
        <v>16,746</v>
      </c>
      <c r="E248" s="45" t="str">
        <f>VLOOKUP(A248,Лист1!A:D,4,0)</f>
        <v>не работает</v>
      </c>
      <c r="K248" s="11"/>
    </row>
    <row r="249" spans="1:11" x14ac:dyDescent="0.3">
      <c r="A249" s="29" t="s">
        <v>890</v>
      </c>
      <c r="B249" s="28">
        <v>1689257</v>
      </c>
      <c r="C249" s="46"/>
      <c r="D249" s="99">
        <f>VLOOKUP(A249,Лист1!A:C,3,0)</f>
        <v>8.4326664726297871</v>
      </c>
      <c r="E249" s="45" t="str">
        <f>VLOOKUP(A249,Лист1!A:D,4,0)</f>
        <v>не работает</v>
      </c>
      <c r="J249"/>
      <c r="K249" s="11"/>
    </row>
    <row r="250" spans="1:11" x14ac:dyDescent="0.3">
      <c r="A250" s="29" t="s">
        <v>79</v>
      </c>
      <c r="B250" s="28">
        <v>1689626</v>
      </c>
      <c r="C250" s="46"/>
      <c r="D250" s="99">
        <f>VLOOKUP(A250,Лист1!A:C,3,0)</f>
        <v>18.614301646901122</v>
      </c>
      <c r="E250" s="45">
        <f>VLOOKUP(A250,Лист1!A:D,4,0)</f>
        <v>20.594000000000001</v>
      </c>
      <c r="F250" s="11">
        <f t="shared" si="4"/>
        <v>1.979698353098879</v>
      </c>
      <c r="H250">
        <f>VLOOKUP(A250,Площадь!A:B,2,0)</f>
        <v>38.5</v>
      </c>
      <c r="J250"/>
      <c r="K250" s="11"/>
    </row>
    <row r="251" spans="1:11" x14ac:dyDescent="0.3">
      <c r="A251" s="29" t="s">
        <v>891</v>
      </c>
      <c r="B251" s="28">
        <v>1689256</v>
      </c>
      <c r="C251" s="61"/>
      <c r="D251" s="99" t="str">
        <f>VLOOKUP(A251,Лист1!A:C,3,0)</f>
        <v>нет</v>
      </c>
      <c r="E251" s="45" t="str">
        <f>VLOOKUP(A251,Лист1!A:D,4,0)</f>
        <v>не работает</v>
      </c>
      <c r="J251"/>
      <c r="K251" s="11"/>
    </row>
    <row r="252" spans="1:11" x14ac:dyDescent="0.3">
      <c r="A252" s="29" t="s">
        <v>892</v>
      </c>
      <c r="B252" s="28">
        <v>1689455</v>
      </c>
      <c r="C252" s="46"/>
      <c r="D252" s="99" t="str">
        <f>VLOOKUP(A252,Лист1!A:C,3,0)</f>
        <v>15,9</v>
      </c>
      <c r="E252" s="45">
        <f>VLOOKUP(A252,Лист1!A:D,4,0)</f>
        <v>19</v>
      </c>
      <c r="F252" s="11">
        <f t="shared" si="4"/>
        <v>3.0999999999999996</v>
      </c>
      <c r="H252">
        <f>VLOOKUP(A252,Площадь!A:B,2,0)</f>
        <v>69.7</v>
      </c>
      <c r="K252" s="11"/>
    </row>
    <row r="253" spans="1:11" x14ac:dyDescent="0.3">
      <c r="A253" s="29" t="s">
        <v>893</v>
      </c>
      <c r="B253" s="28">
        <v>1689451</v>
      </c>
      <c r="C253" s="46"/>
      <c r="D253" s="99">
        <f>VLOOKUP(A253,Лист1!A:C,3,0)</f>
        <v>30.999342961944063</v>
      </c>
      <c r="E253" s="45" t="str">
        <f>VLOOKUP(A253,Лист1!A:D,4,0)</f>
        <v>не работает</v>
      </c>
      <c r="J253"/>
      <c r="K253" s="11"/>
    </row>
    <row r="254" spans="1:11" x14ac:dyDescent="0.3">
      <c r="A254" s="29" t="s">
        <v>894</v>
      </c>
      <c r="B254" s="28">
        <v>1689454</v>
      </c>
      <c r="C254" s="46"/>
      <c r="D254" s="99">
        <f>VLOOKUP(A254,Лист1!A:C,3,0)</f>
        <v>17.298987789280631</v>
      </c>
      <c r="E254" s="45" t="str">
        <f>VLOOKUP(A254,Лист1!A:D,4,0)</f>
        <v>не работает</v>
      </c>
      <c r="J254"/>
      <c r="K254" s="11"/>
    </row>
    <row r="255" spans="1:11" x14ac:dyDescent="0.3">
      <c r="A255" s="29" t="s">
        <v>895</v>
      </c>
      <c r="B255" s="28">
        <v>1689457</v>
      </c>
      <c r="C255" s="46"/>
      <c r="D255" s="99">
        <f>VLOOKUP(A255,Лист1!A:C,3,0)</f>
        <v>9.0500000000000007</v>
      </c>
      <c r="E255" s="45">
        <f>VLOOKUP(A255,Лист1!A:D,4,0)</f>
        <v>11.302</v>
      </c>
      <c r="F255" s="11">
        <f t="shared" si="4"/>
        <v>2.2519999999999989</v>
      </c>
      <c r="H255">
        <f>VLOOKUP(A255,Площадь!A:B,2,0)</f>
        <v>24.2</v>
      </c>
      <c r="K255" s="11"/>
    </row>
    <row r="256" spans="1:11" x14ac:dyDescent="0.3">
      <c r="A256" s="29" t="s">
        <v>896</v>
      </c>
      <c r="B256" s="28">
        <v>1689456</v>
      </c>
      <c r="C256" s="46"/>
      <c r="D256" s="99" t="str">
        <f>VLOOKUP(A256,Лист1!A:C,3,0)</f>
        <v>9,404</v>
      </c>
      <c r="E256" s="45" t="str">
        <f>VLOOKUP(A256,Лист1!A:D,4,0)</f>
        <v>не работает</v>
      </c>
      <c r="K256" s="11"/>
    </row>
    <row r="257" spans="1:11" x14ac:dyDescent="0.3">
      <c r="A257" s="29" t="s">
        <v>897</v>
      </c>
      <c r="B257" s="28">
        <v>1689444</v>
      </c>
      <c r="C257" s="46"/>
      <c r="D257" s="99" t="str">
        <f>VLOOKUP(A257,Лист1!A:C,3,0)</f>
        <v>2,23</v>
      </c>
      <c r="E257" s="45">
        <f>VLOOKUP(A257,Лист1!A:D,4,0)</f>
        <v>4.78</v>
      </c>
      <c r="F257" s="11">
        <f t="shared" si="4"/>
        <v>2.5500000000000003</v>
      </c>
      <c r="H257">
        <f>VLOOKUP(A257,Площадь!A:B,2,0)</f>
        <v>38</v>
      </c>
      <c r="K257" s="11"/>
    </row>
    <row r="258" spans="1:11" x14ac:dyDescent="0.3">
      <c r="A258" s="29" t="s">
        <v>898</v>
      </c>
      <c r="B258" s="28">
        <v>1689453</v>
      </c>
      <c r="C258" s="46"/>
      <c r="D258" s="99">
        <f>VLOOKUP(A258,Лист1!A:C,3,0)</f>
        <v>9.2035664726297881</v>
      </c>
      <c r="E258" s="45" t="str">
        <f>VLOOKUP(A258,Лист1!A:D,4,0)</f>
        <v>не работает</v>
      </c>
      <c r="J258"/>
      <c r="K258" s="11"/>
    </row>
    <row r="259" spans="1:11" x14ac:dyDescent="0.3">
      <c r="A259" s="29" t="s">
        <v>899</v>
      </c>
      <c r="B259" s="28">
        <v>1689448</v>
      </c>
      <c r="C259" s="46"/>
      <c r="D259" s="99" t="str">
        <f>VLOOKUP(A259,Лист1!A:C,3,0)</f>
        <v>4,473</v>
      </c>
      <c r="E259" s="45">
        <f>VLOOKUP(A259,Лист1!A:D,4,0)</f>
        <v>6.3330000000000002</v>
      </c>
      <c r="F259" s="11">
        <f t="shared" si="4"/>
        <v>1.8600000000000003</v>
      </c>
      <c r="H259">
        <f>VLOOKUP(A259,Площадь!A:B,2,0)</f>
        <v>40.9</v>
      </c>
      <c r="K259" s="11"/>
    </row>
    <row r="260" spans="1:11" x14ac:dyDescent="0.3">
      <c r="A260" s="29" t="s">
        <v>900</v>
      </c>
      <c r="B260" s="28">
        <v>1689452</v>
      </c>
      <c r="C260" s="46"/>
      <c r="D260" s="99" t="str">
        <f>VLOOKUP(A260,Лист1!A:C,3,0)</f>
        <v>нет</v>
      </c>
      <c r="E260" s="45" t="str">
        <f>VLOOKUP(A260,Лист1!A:D,4,0)</f>
        <v>не работает</v>
      </c>
      <c r="J260"/>
      <c r="K260" s="11"/>
    </row>
    <row r="261" spans="1:11" x14ac:dyDescent="0.3">
      <c r="A261" s="29" t="s">
        <v>80</v>
      </c>
      <c r="B261" s="28" t="s">
        <v>1169</v>
      </c>
      <c r="C261" s="46"/>
      <c r="D261" s="99" t="str">
        <f>VLOOKUP(A261,Лист1!A:C,3,0)</f>
        <v>11,769</v>
      </c>
      <c r="E261" s="45">
        <f>VLOOKUP(A261,Лист1!A:D,4,0)</f>
        <v>13.047000000000001</v>
      </c>
      <c r="F261" s="11">
        <f t="shared" ref="F261:F323" si="5">E261-D261</f>
        <v>1.2780000000000005</v>
      </c>
      <c r="H261">
        <f>VLOOKUP(A261,Площадь!A:B,2,0)</f>
        <v>33.4</v>
      </c>
      <c r="K261" s="11"/>
    </row>
    <row r="262" spans="1:11" x14ac:dyDescent="0.3">
      <c r="A262" s="29" t="s">
        <v>901</v>
      </c>
      <c r="B262" s="28">
        <v>1689262</v>
      </c>
      <c r="C262" s="46"/>
      <c r="D262" s="99">
        <f>VLOOKUP(A262,Лист1!A:C,3,0)</f>
        <v>23.153342961944062</v>
      </c>
      <c r="E262" s="45" t="str">
        <f>VLOOKUP(A262,Лист1!A:D,4,0)</f>
        <v>не работает</v>
      </c>
      <c r="J262"/>
      <c r="K262" s="11"/>
    </row>
    <row r="263" spans="1:11" x14ac:dyDescent="0.3">
      <c r="A263" s="29" t="s">
        <v>902</v>
      </c>
      <c r="B263" s="28">
        <v>1689449</v>
      </c>
      <c r="C263" s="59"/>
      <c r="D263" s="99" t="str">
        <f>VLOOKUP(A263,Лист1!A:C,3,0)</f>
        <v>8,106</v>
      </c>
      <c r="E263" s="45">
        <f>VLOOKUP(A263,Лист1!A:D,4,0)</f>
        <v>8.6039999999999992</v>
      </c>
      <c r="F263" s="11">
        <f t="shared" si="5"/>
        <v>0.49799999999999933</v>
      </c>
      <c r="H263">
        <f>VLOOKUP(A263,Площадь!A:B,2,0)</f>
        <v>23.9</v>
      </c>
      <c r="K263" s="11"/>
    </row>
    <row r="264" spans="1:11" x14ac:dyDescent="0.3">
      <c r="A264" s="29" t="s">
        <v>903</v>
      </c>
      <c r="B264" s="28">
        <v>1689447</v>
      </c>
      <c r="C264" s="46"/>
      <c r="D264" s="99" t="str">
        <f>VLOOKUP(A264,Лист1!A:C,3,0)</f>
        <v>нет</v>
      </c>
      <c r="E264" s="45" t="str">
        <f>VLOOKUP(A264,Лист1!A:D,4,0)</f>
        <v>не работает</v>
      </c>
      <c r="J264"/>
      <c r="K264" s="11"/>
    </row>
    <row r="265" spans="1:11" x14ac:dyDescent="0.3">
      <c r="A265" s="29" t="s">
        <v>904</v>
      </c>
      <c r="B265" s="28">
        <v>1689458</v>
      </c>
      <c r="C265" s="46"/>
      <c r="D265" s="99">
        <f>VLOOKUP(A265,Лист1!A:C,3,0)</f>
        <v>9.1705566736649065</v>
      </c>
      <c r="E265" s="45" t="str">
        <f>VLOOKUP(A265,Лист1!A:D,4,0)</f>
        <v>не работает</v>
      </c>
      <c r="J265"/>
      <c r="K265" s="11"/>
    </row>
    <row r="266" spans="1:11" x14ac:dyDescent="0.3">
      <c r="A266" s="29" t="s">
        <v>905</v>
      </c>
      <c r="B266" s="28">
        <v>1742560</v>
      </c>
      <c r="C266" s="46"/>
      <c r="D266" s="99" t="str">
        <f>VLOOKUP(A266,Лист1!A:C,3,0)</f>
        <v>17,28</v>
      </c>
      <c r="E266" s="45">
        <v>17.28</v>
      </c>
      <c r="F266" s="11">
        <f t="shared" si="5"/>
        <v>0</v>
      </c>
      <c r="H266">
        <f>VLOOKUP(A266,Площадь!A:B,2,0)</f>
        <v>38</v>
      </c>
      <c r="K266" s="11"/>
    </row>
    <row r="267" spans="1:11" x14ac:dyDescent="0.3">
      <c r="A267" s="29" t="s">
        <v>906</v>
      </c>
      <c r="B267" s="28">
        <v>1689253</v>
      </c>
      <c r="C267" s="46"/>
      <c r="D267" s="99">
        <f>VLOOKUP(A267,Лист1!A:C,3,0)</f>
        <v>9.981464827819206</v>
      </c>
      <c r="E267" s="45" t="str">
        <f>VLOOKUP(A267,Лист1!A:D,4,0)</f>
        <v>не работает</v>
      </c>
      <c r="J267"/>
      <c r="K267" s="11"/>
    </row>
    <row r="268" spans="1:11" x14ac:dyDescent="0.3">
      <c r="A268" s="29" t="s">
        <v>907</v>
      </c>
      <c r="B268" s="28">
        <v>1742563</v>
      </c>
      <c r="C268" s="46"/>
      <c r="D268" s="99" t="str">
        <f>VLOOKUP(A268,Лист1!A:C,3,0)</f>
        <v>13,604</v>
      </c>
      <c r="E268" s="45" t="str">
        <f>VLOOKUP(A268,Лист1!A:D,4,0)</f>
        <v>нет</v>
      </c>
      <c r="K268" s="11"/>
    </row>
    <row r="269" spans="1:11" x14ac:dyDescent="0.3">
      <c r="A269" s="29" t="s">
        <v>908</v>
      </c>
      <c r="B269" s="28">
        <v>1689446</v>
      </c>
      <c r="C269" s="46"/>
      <c r="D269" s="99" t="str">
        <f>VLOOKUP(A269,Лист1!A:C,3,0)</f>
        <v>25,373</v>
      </c>
      <c r="E269" s="45" t="str">
        <f>VLOOKUP(A269,Лист1!A:D,4,0)</f>
        <v>не работает</v>
      </c>
      <c r="K269" s="11"/>
    </row>
    <row r="270" spans="1:11" x14ac:dyDescent="0.3">
      <c r="A270" s="29" t="s">
        <v>909</v>
      </c>
      <c r="B270" s="28">
        <v>1742551</v>
      </c>
      <c r="C270" s="46"/>
      <c r="D270" s="99">
        <f>VLOOKUP(A270,Лист1!A:C,3,0)</f>
        <v>11.583342961944062</v>
      </c>
      <c r="E270" s="45" t="str">
        <f>VLOOKUP(A270,Лист1!A:D,4,0)</f>
        <v>не работает</v>
      </c>
      <c r="J270"/>
      <c r="K270" s="11"/>
    </row>
    <row r="271" spans="1:11" x14ac:dyDescent="0.3">
      <c r="A271" s="29" t="s">
        <v>910</v>
      </c>
      <c r="B271" s="28">
        <v>1746166</v>
      </c>
      <c r="C271" s="46"/>
      <c r="D271" s="99">
        <f>VLOOKUP(A271,Лист1!A:C,3,0)</f>
        <v>11.56198778928063</v>
      </c>
      <c r="E271" s="45" t="str">
        <f>VLOOKUP(A271,Лист1!A:D,4,0)</f>
        <v>не работает</v>
      </c>
      <c r="J271"/>
      <c r="K271" s="11"/>
    </row>
    <row r="272" spans="1:11" x14ac:dyDescent="0.3">
      <c r="A272" s="29" t="s">
        <v>81</v>
      </c>
      <c r="B272" s="28">
        <v>1689538</v>
      </c>
      <c r="C272" s="46"/>
      <c r="D272" s="99" t="str">
        <f>VLOOKUP(A272,Лист1!A:C,3,0)</f>
        <v>8,924</v>
      </c>
      <c r="E272" s="45">
        <f>VLOOKUP(A272,Лист1!A:D,4,0)</f>
        <v>9.8659999999999997</v>
      </c>
      <c r="F272" s="11">
        <f t="shared" si="5"/>
        <v>0.94200000000000017</v>
      </c>
      <c r="H272">
        <f>VLOOKUP(A272,Площадь!A:B,2,0)</f>
        <v>32.799999999999997</v>
      </c>
      <c r="K272" s="11"/>
    </row>
    <row r="273" spans="1:11" x14ac:dyDescent="0.3">
      <c r="A273" s="29" t="s">
        <v>911</v>
      </c>
      <c r="B273" s="28">
        <v>1746118</v>
      </c>
      <c r="C273" s="46"/>
      <c r="D273" s="99" t="str">
        <f>VLOOKUP(A273,Лист1!A:C,3,0)</f>
        <v>9,439</v>
      </c>
      <c r="E273" s="45">
        <f>VLOOKUP(A273,Лист1!A:D,4,0)</f>
        <v>10.56</v>
      </c>
      <c r="F273" s="11">
        <f t="shared" si="5"/>
        <v>1.1210000000000004</v>
      </c>
      <c r="H273">
        <f>VLOOKUP(A273,Площадь!A:B,2,0)</f>
        <v>24.2</v>
      </c>
      <c r="K273" s="11"/>
    </row>
    <row r="274" spans="1:11" x14ac:dyDescent="0.3">
      <c r="A274" s="29" t="s">
        <v>912</v>
      </c>
      <c r="B274" s="28">
        <v>1745776</v>
      </c>
      <c r="C274" s="46"/>
      <c r="D274" s="99" t="str">
        <f>VLOOKUP(A274,Лист1!A:C,3,0)</f>
        <v>12,932</v>
      </c>
      <c r="E274" s="45">
        <f>VLOOKUP(A274,Лист1!A:D,4,0)</f>
        <v>13.81</v>
      </c>
      <c r="F274" s="11">
        <f t="shared" si="5"/>
        <v>0.87800000000000011</v>
      </c>
      <c r="H274">
        <f>VLOOKUP(A274,Площадь!A:B,2,0)</f>
        <v>24.2</v>
      </c>
      <c r="K274" s="11"/>
    </row>
    <row r="275" spans="1:11" x14ac:dyDescent="0.3">
      <c r="A275" s="29" t="s">
        <v>913</v>
      </c>
      <c r="B275" s="28">
        <v>1742554</v>
      </c>
      <c r="C275" s="46"/>
      <c r="D275" s="99">
        <f>VLOOKUP(A275,Лист1!A:C,3,0)</f>
        <v>5.7789999999999999</v>
      </c>
      <c r="E275" s="45">
        <f>VLOOKUP(A275,Лист1!A:D,4,0)</f>
        <v>7.4</v>
      </c>
      <c r="F275" s="11">
        <f t="shared" si="5"/>
        <v>1.6210000000000004</v>
      </c>
      <c r="H275">
        <f>VLOOKUP(A275,Площадь!A:B,2,0)</f>
        <v>38</v>
      </c>
      <c r="K275" s="11"/>
    </row>
    <row r="276" spans="1:11" x14ac:dyDescent="0.3">
      <c r="A276" s="29" t="s">
        <v>914</v>
      </c>
      <c r="B276" s="28">
        <v>1742571</v>
      </c>
      <c r="C276" s="46"/>
      <c r="D276" s="99" t="str">
        <f>VLOOKUP(A276,Лист1!A:C,3,0)</f>
        <v>9,368</v>
      </c>
      <c r="E276" s="45">
        <f>VLOOKUP(A276,Лист1!A:D,4,0)</f>
        <v>9.4979999999999993</v>
      </c>
      <c r="F276" s="11">
        <f t="shared" si="5"/>
        <v>0.12999999999999901</v>
      </c>
      <c r="H276">
        <f>VLOOKUP(A276,Площадь!A:B,2,0)</f>
        <v>23.8</v>
      </c>
      <c r="K276" s="11"/>
    </row>
    <row r="277" spans="1:11" x14ac:dyDescent="0.3">
      <c r="A277" s="29" t="s">
        <v>915</v>
      </c>
      <c r="B277" s="28">
        <v>1745468</v>
      </c>
      <c r="C277" s="46"/>
      <c r="D277" s="99" t="str">
        <f>VLOOKUP(A277,Лист1!A:C,3,0)</f>
        <v>13,012</v>
      </c>
      <c r="E277" s="45" t="str">
        <f>VLOOKUP(A277,Лист1!A:D,4,0)</f>
        <v>не работает</v>
      </c>
      <c r="K277" s="11"/>
    </row>
    <row r="278" spans="1:11" x14ac:dyDescent="0.3">
      <c r="A278" s="29" t="s">
        <v>916</v>
      </c>
      <c r="B278" s="28">
        <v>1742569</v>
      </c>
      <c r="C278" s="46"/>
      <c r="D278" s="99" t="str">
        <f>VLOOKUP(A278,Лист1!A:C,3,0)</f>
        <v>21,973</v>
      </c>
      <c r="E278" s="45" t="str">
        <f>VLOOKUP(A278,Лист1!A:D,4,0)</f>
        <v>не работает</v>
      </c>
      <c r="K278" s="11"/>
    </row>
    <row r="279" spans="1:11" x14ac:dyDescent="0.3">
      <c r="A279" s="29" t="s">
        <v>917</v>
      </c>
      <c r="B279" s="28">
        <v>1745775</v>
      </c>
      <c r="C279" s="46"/>
      <c r="D279" s="99" t="str">
        <f>VLOOKUP(A279,Лист1!A:C,3,0)</f>
        <v>11,906</v>
      </c>
      <c r="E279" s="45">
        <f>VLOOKUP(A279,Лист1!A:D,4,0)</f>
        <v>15.4</v>
      </c>
      <c r="F279" s="11">
        <f t="shared" si="5"/>
        <v>3.4939999999999998</v>
      </c>
      <c r="H279">
        <f>VLOOKUP(A279,Площадь!A:B,2,0)</f>
        <v>49.4</v>
      </c>
      <c r="K279" s="11"/>
    </row>
    <row r="280" spans="1:11" x14ac:dyDescent="0.3">
      <c r="A280" s="29" t="s">
        <v>918</v>
      </c>
      <c r="B280" s="28">
        <v>1746173</v>
      </c>
      <c r="C280" s="46"/>
      <c r="D280" s="99" t="str">
        <f>VLOOKUP(A280,Лист1!A:C,3,0)</f>
        <v>12,756</v>
      </c>
      <c r="E280" s="45" t="str">
        <f>VLOOKUP(A280,Лист1!A:D,4,0)</f>
        <v>не работает</v>
      </c>
      <c r="K280" s="11"/>
    </row>
    <row r="281" spans="1:11" x14ac:dyDescent="0.3">
      <c r="A281" s="29" t="s">
        <v>919</v>
      </c>
      <c r="B281" s="28">
        <v>1689517</v>
      </c>
      <c r="C281" s="46"/>
      <c r="D281" s="99" t="str">
        <f>VLOOKUP(A281,Лист1!A:C,3,0)</f>
        <v>9,75</v>
      </c>
      <c r="E281" s="45">
        <f>VLOOKUP(A281,Лист1!A:D,4,0)</f>
        <v>11.414999999999999</v>
      </c>
      <c r="F281" s="11">
        <f t="shared" si="5"/>
        <v>1.6649999999999991</v>
      </c>
      <c r="H281">
        <f>VLOOKUP(A281,Площадь!A:B,2,0)</f>
        <v>24.2</v>
      </c>
      <c r="K281" s="11"/>
    </row>
    <row r="282" spans="1:11" x14ac:dyDescent="0.3">
      <c r="A282" s="29" t="s">
        <v>920</v>
      </c>
      <c r="B282" s="28">
        <v>1689516</v>
      </c>
      <c r="C282" s="46"/>
      <c r="D282" s="99">
        <f>VLOOKUP(A282,Лист1!A:C,3,0)</f>
        <v>7.948556673664906</v>
      </c>
      <c r="E282" s="45" t="str">
        <f>VLOOKUP(A282,Лист1!A:D,4,0)</f>
        <v>не работает</v>
      </c>
      <c r="J282"/>
      <c r="K282" s="11"/>
    </row>
    <row r="283" spans="1:11" x14ac:dyDescent="0.3">
      <c r="A283" s="29" t="s">
        <v>82</v>
      </c>
      <c r="B283" s="28">
        <v>16889341</v>
      </c>
      <c r="C283" s="46"/>
      <c r="D283" s="99" t="s">
        <v>172</v>
      </c>
      <c r="E283" s="45">
        <f>VLOOKUP(A283,Лист1!A:D,4,0)</f>
        <v>1.81</v>
      </c>
      <c r="K283" s="11"/>
    </row>
    <row r="284" spans="1:11" x14ac:dyDescent="0.3">
      <c r="A284" s="29" t="s">
        <v>921</v>
      </c>
      <c r="B284" s="28">
        <v>1689505</v>
      </c>
      <c r="C284" s="46"/>
      <c r="D284" s="99" t="str">
        <f>VLOOKUP(A284,Лист1!A:C,3,0)</f>
        <v>6,072</v>
      </c>
      <c r="E284" s="45">
        <f>VLOOKUP(A284,Лист1!A:D,4,0)</f>
        <v>6.0720000000000001</v>
      </c>
      <c r="F284" s="11">
        <f t="shared" si="5"/>
        <v>0</v>
      </c>
      <c r="H284">
        <f>VLOOKUP(A284,Площадь!A:B,2,0)</f>
        <v>38</v>
      </c>
      <c r="K284" s="11"/>
    </row>
    <row r="285" spans="1:11" x14ac:dyDescent="0.3">
      <c r="A285" s="29" t="s">
        <v>922</v>
      </c>
      <c r="B285" s="28">
        <v>1689513</v>
      </c>
      <c r="C285" s="46"/>
      <c r="D285" s="99">
        <f>VLOOKUP(A285,Лист1!A:C,3,0)</f>
        <v>10.680464827819206</v>
      </c>
      <c r="E285" s="45" t="str">
        <f>VLOOKUP(A285,Лист1!A:D,4,0)</f>
        <v>не работает</v>
      </c>
      <c r="J285"/>
      <c r="K285" s="11"/>
    </row>
    <row r="286" spans="1:11" x14ac:dyDescent="0.3">
      <c r="A286" s="29" t="s">
        <v>923</v>
      </c>
      <c r="B286" s="28">
        <v>17446131</v>
      </c>
      <c r="C286" s="46"/>
      <c r="D286" s="99" t="str">
        <f>VLOOKUP(A286,Лист1!A:C,3,0)</f>
        <v>14,22</v>
      </c>
      <c r="E286" s="45" t="str">
        <f>VLOOKUP(A286,Лист1!A:D,4,0)</f>
        <v>не работает</v>
      </c>
      <c r="K286" s="11"/>
    </row>
    <row r="287" spans="1:11" x14ac:dyDescent="0.3">
      <c r="A287" s="29" t="s">
        <v>924</v>
      </c>
      <c r="B287" s="28">
        <v>1689511</v>
      </c>
      <c r="C287" s="46"/>
      <c r="D287" s="99" t="str">
        <f>VLOOKUP(A287,Лист1!A:C,3,0)</f>
        <v>нет</v>
      </c>
      <c r="E287" s="45" t="str">
        <f>VLOOKUP(A287,Лист1!A:D,4,0)</f>
        <v>не работает</v>
      </c>
      <c r="J287"/>
      <c r="K287" s="11"/>
    </row>
    <row r="288" spans="1:11" x14ac:dyDescent="0.3">
      <c r="A288" s="29" t="s">
        <v>925</v>
      </c>
      <c r="B288" s="28">
        <v>1746121</v>
      </c>
      <c r="C288" s="46"/>
      <c r="D288" s="99" t="str">
        <f>VLOOKUP(A288,Лист1!A:C,3,0)</f>
        <v>49,569</v>
      </c>
      <c r="E288" s="45">
        <f>VLOOKUP(A288,Лист1!A:D,4,0)</f>
        <v>57</v>
      </c>
      <c r="F288" s="11">
        <f t="shared" si="5"/>
        <v>7.4309999999999974</v>
      </c>
      <c r="H288">
        <f>VLOOKUP(A288,Площадь!A:B,2,0)</f>
        <v>67.099999999999994</v>
      </c>
      <c r="K288" s="11"/>
    </row>
    <row r="289" spans="1:11" x14ac:dyDescent="0.3">
      <c r="A289" s="29" t="s">
        <v>926</v>
      </c>
      <c r="B289" s="28">
        <v>1746117</v>
      </c>
      <c r="C289" s="46"/>
      <c r="D289" s="99">
        <f>VLOOKUP(A289,Лист1!A:C,3,0)</f>
        <v>5.6619999999999999</v>
      </c>
      <c r="E289" s="45" t="str">
        <f>VLOOKUP(A289,Лист1!A:D,4,0)</f>
        <v>не работает</v>
      </c>
      <c r="K289" s="11"/>
    </row>
    <row r="290" spans="1:11" x14ac:dyDescent="0.3">
      <c r="A290" s="29" t="s">
        <v>927</v>
      </c>
      <c r="B290" s="28">
        <v>1742562</v>
      </c>
      <c r="C290" s="46"/>
      <c r="D290" s="99" t="str">
        <f>VLOOKUP(A290,Лист1!A:C,3,0)</f>
        <v>31,009</v>
      </c>
      <c r="E290" s="45">
        <f>VLOOKUP(A290,Лист1!A:D,4,0)</f>
        <v>35.584000000000003</v>
      </c>
      <c r="F290" s="11">
        <f t="shared" si="5"/>
        <v>4.5750000000000028</v>
      </c>
      <c r="H290">
        <f>VLOOKUP(A290,Площадь!A:B,2,0)</f>
        <v>45.9</v>
      </c>
      <c r="K290" s="11"/>
    </row>
    <row r="291" spans="1:11" x14ac:dyDescent="0.3">
      <c r="A291" s="29" t="s">
        <v>928</v>
      </c>
      <c r="B291" s="28">
        <v>1689512</v>
      </c>
      <c r="C291" s="46"/>
      <c r="D291" s="99" t="str">
        <f>VLOOKUP(A291,Лист1!A:C,3,0)</f>
        <v>29,407</v>
      </c>
      <c r="E291" s="45">
        <f>VLOOKUP(A291,Лист1!A:D,4,0)</f>
        <v>33.895299999999999</v>
      </c>
      <c r="F291" s="11">
        <f t="shared" si="5"/>
        <v>4.4882999999999988</v>
      </c>
      <c r="H291">
        <f>VLOOKUP(A291,Площадь!A:B,2,0)</f>
        <v>70.099999999999994</v>
      </c>
      <c r="K291" s="11"/>
    </row>
    <row r="292" spans="1:11" x14ac:dyDescent="0.3">
      <c r="A292" s="29" t="s">
        <v>929</v>
      </c>
      <c r="B292" s="28">
        <v>1742553</v>
      </c>
      <c r="C292" s="46"/>
      <c r="D292" s="99" t="str">
        <f>VLOOKUP(A292,Лист1!A:C,3,0)</f>
        <v>23,714</v>
      </c>
      <c r="E292" s="45">
        <f>VLOOKUP(A292,Лист1!A:D,4,0)</f>
        <v>27.703199999999999</v>
      </c>
      <c r="F292" s="11">
        <f t="shared" si="5"/>
        <v>3.9892000000000003</v>
      </c>
      <c r="H292">
        <f>VLOOKUP(A292,Площадь!A:B,2,0)</f>
        <v>56.5</v>
      </c>
      <c r="K292" s="11"/>
    </row>
    <row r="293" spans="1:11" x14ac:dyDescent="0.3">
      <c r="A293" s="29" t="s">
        <v>930</v>
      </c>
      <c r="B293" s="28">
        <v>1745778</v>
      </c>
      <c r="C293" s="46"/>
      <c r="D293" s="99" t="str">
        <f>VLOOKUP(A293,Лист1!A:C,3,0)</f>
        <v>39,446</v>
      </c>
      <c r="E293" s="45" t="str">
        <f>VLOOKUP(A293,Лист1!A:D,4,0)</f>
        <v>нет</v>
      </c>
      <c r="K293" s="11"/>
    </row>
    <row r="294" spans="1:11" x14ac:dyDescent="0.3">
      <c r="A294" s="29" t="s">
        <v>83</v>
      </c>
      <c r="B294" s="28">
        <v>1689332</v>
      </c>
      <c r="C294" s="46"/>
      <c r="D294" s="99">
        <f>VLOOKUP(A294,Лист1!A:C,3,0)</f>
        <v>21.444884578473228</v>
      </c>
      <c r="E294" s="45" t="str">
        <f>VLOOKUP(A294,Лист1!A:D,4,0)</f>
        <v>не работает</v>
      </c>
      <c r="J294"/>
      <c r="K294" s="11"/>
    </row>
    <row r="295" spans="1:11" x14ac:dyDescent="0.3">
      <c r="A295" s="29" t="s">
        <v>931</v>
      </c>
      <c r="B295" s="28">
        <v>1689239</v>
      </c>
      <c r="C295" s="46"/>
      <c r="D295" s="99" t="str">
        <f>VLOOKUP(A295,Лист1!A:C,3,0)</f>
        <v>19,885</v>
      </c>
      <c r="E295" s="45">
        <f>VLOOKUP(A295,Лист1!A:D,4,0)</f>
        <v>22.706</v>
      </c>
      <c r="F295" s="11">
        <f t="shared" si="5"/>
        <v>2.820999999999998</v>
      </c>
      <c r="H295">
        <f>VLOOKUP(A295,Площадь!A:B,2,0)</f>
        <v>58.9</v>
      </c>
      <c r="K295" s="11"/>
    </row>
    <row r="296" spans="1:11" x14ac:dyDescent="0.3">
      <c r="A296" s="29" t="s">
        <v>932</v>
      </c>
      <c r="B296" s="28">
        <v>1689679</v>
      </c>
      <c r="C296" s="46"/>
      <c r="D296" s="99" t="str">
        <f>VLOOKUP(A296,Лист1!A:C,3,0)</f>
        <v>15,682</v>
      </c>
      <c r="E296" s="45">
        <f>VLOOKUP(A296,Лист1!A:D,4,0)</f>
        <v>17.641999999999999</v>
      </c>
      <c r="F296" s="11">
        <f t="shared" si="5"/>
        <v>1.9599999999999991</v>
      </c>
      <c r="H296">
        <f>VLOOKUP(A296,Площадь!A:B,2,0)</f>
        <v>33.799999999999997</v>
      </c>
      <c r="K296" s="11"/>
    </row>
    <row r="297" spans="1:11" x14ac:dyDescent="0.3">
      <c r="A297" s="29" t="s">
        <v>933</v>
      </c>
      <c r="B297" s="28">
        <v>1689242</v>
      </c>
      <c r="C297" s="46"/>
      <c r="D297" s="99" t="str">
        <f>VLOOKUP(A297,Лист1!A:C,3,0)</f>
        <v>нет</v>
      </c>
      <c r="E297" s="45" t="str">
        <f>VLOOKUP(A297,Лист1!A:D,4,0)</f>
        <v>не работает</v>
      </c>
      <c r="J297"/>
      <c r="K297" s="11"/>
    </row>
    <row r="298" spans="1:11" x14ac:dyDescent="0.3">
      <c r="A298" s="29" t="s">
        <v>934</v>
      </c>
      <c r="B298" s="28">
        <v>1689247</v>
      </c>
      <c r="C298" s="46"/>
      <c r="D298" s="99" t="str">
        <f>VLOOKUP(A298,Лист1!A:C,3,0)</f>
        <v>26,491</v>
      </c>
      <c r="E298" s="45" t="str">
        <f>VLOOKUP(A298,Лист1!A:D,4,0)</f>
        <v>не работает</v>
      </c>
      <c r="K298" s="11"/>
    </row>
    <row r="299" spans="1:11" x14ac:dyDescent="0.3">
      <c r="A299" s="29" t="s">
        <v>935</v>
      </c>
      <c r="B299" s="28">
        <v>1689677</v>
      </c>
      <c r="C299" s="46"/>
      <c r="D299" s="99" t="str">
        <f>VLOOKUP(A299,Лист1!A:C,3,0)</f>
        <v>18,293</v>
      </c>
      <c r="E299" s="45">
        <f>VLOOKUP(A299,Лист1!A:D,4,0)</f>
        <v>21.172000000000001</v>
      </c>
      <c r="F299" s="11">
        <f t="shared" si="5"/>
        <v>2.8790000000000013</v>
      </c>
      <c r="H299">
        <f>VLOOKUP(A299,Площадь!A:B,2,0)</f>
        <v>57.9</v>
      </c>
      <c r="K299" s="11"/>
    </row>
    <row r="300" spans="1:11" x14ac:dyDescent="0.3">
      <c r="A300" s="29" t="s">
        <v>936</v>
      </c>
      <c r="B300" s="28">
        <v>1689670</v>
      </c>
      <c r="C300" s="46"/>
      <c r="D300" s="99" t="str">
        <f>VLOOKUP(A300,Лист1!A:C,3,0)</f>
        <v>11,824</v>
      </c>
      <c r="E300" s="45">
        <f>VLOOKUP(A300,Лист1!A:D,4,0)</f>
        <v>13.532</v>
      </c>
      <c r="F300" s="11">
        <f t="shared" si="5"/>
        <v>1.7080000000000002</v>
      </c>
      <c r="H300">
        <f>VLOOKUP(A300,Площадь!A:B,2,0)</f>
        <v>33.4</v>
      </c>
      <c r="K300" s="11"/>
    </row>
    <row r="301" spans="1:11" x14ac:dyDescent="0.3">
      <c r="A301" s="29" t="s">
        <v>937</v>
      </c>
      <c r="B301" s="28" t="s">
        <v>1170</v>
      </c>
      <c r="C301" s="46"/>
      <c r="D301" s="99" t="str">
        <f>VLOOKUP(A301,Лист1!A:C,3,0)</f>
        <v>17,559</v>
      </c>
      <c r="E301" s="45" t="str">
        <f>VLOOKUP(A301,Лист1!A:D,4,0)</f>
        <v>не работает</v>
      </c>
      <c r="K301" s="11"/>
    </row>
    <row r="302" spans="1:11" x14ac:dyDescent="0.3">
      <c r="A302" s="29" t="s">
        <v>938</v>
      </c>
      <c r="B302" s="28">
        <v>1689234</v>
      </c>
      <c r="C302" s="46"/>
      <c r="D302" s="99">
        <f>VLOOKUP(A302,Лист1!A:C,3,0)</f>
        <v>25.577999999999999</v>
      </c>
      <c r="E302" s="45">
        <f>VLOOKUP(A302,Лист1!A:D,4,0)</f>
        <v>28.934000000000001</v>
      </c>
      <c r="F302" s="11">
        <f t="shared" si="5"/>
        <v>3.3560000000000016</v>
      </c>
      <c r="H302">
        <f>VLOOKUP(A302,Площадь!A:B,2,0)</f>
        <v>69.8</v>
      </c>
      <c r="K302" s="11"/>
    </row>
    <row r="303" spans="1:11" x14ac:dyDescent="0.3">
      <c r="A303" s="29" t="s">
        <v>939</v>
      </c>
      <c r="B303" s="28">
        <v>1689261</v>
      </c>
      <c r="C303" s="46"/>
      <c r="D303" s="99" t="str">
        <f>VLOOKUP(A303,Лист1!A:C,3,0)</f>
        <v>нет</v>
      </c>
      <c r="E303" s="45" t="str">
        <f>VLOOKUP(A303,Лист1!A:D,4,0)</f>
        <v>не работает</v>
      </c>
      <c r="J303"/>
      <c r="K303" s="11"/>
    </row>
    <row r="304" spans="1:11" x14ac:dyDescent="0.3">
      <c r="A304" s="29" t="s">
        <v>940</v>
      </c>
      <c r="B304" s="28">
        <v>1689678</v>
      </c>
      <c r="C304" s="46"/>
      <c r="D304" s="99">
        <f>VLOOKUP(A304,Лист1!A:C,3,0)</f>
        <v>12.1</v>
      </c>
      <c r="E304" s="45">
        <f>VLOOKUP(A304,Лист1!A:D,4,0)</f>
        <v>13.928000000000001</v>
      </c>
      <c r="F304" s="11">
        <f t="shared" si="5"/>
        <v>1.8280000000000012</v>
      </c>
      <c r="H304">
        <f>VLOOKUP(A304,Площадь!A:B,2,0)</f>
        <v>33.4</v>
      </c>
      <c r="K304" s="11"/>
    </row>
    <row r="305" spans="1:11" x14ac:dyDescent="0.3">
      <c r="A305" s="29" t="s">
        <v>84</v>
      </c>
      <c r="B305" s="28">
        <v>1689437</v>
      </c>
      <c r="C305" s="46"/>
      <c r="D305" s="99" t="str">
        <f>VLOOKUP(A305,Лист1!A:C,3,0)</f>
        <v>16,771</v>
      </c>
      <c r="E305" s="45">
        <f>VLOOKUP(A305,Лист1!A:D,4,0)</f>
        <v>19.173999999999999</v>
      </c>
      <c r="F305" s="11">
        <f t="shared" si="5"/>
        <v>2.4029999999999987</v>
      </c>
      <c r="H305">
        <f>VLOOKUP(A305,Площадь!A:B,2,0)</f>
        <v>50.1</v>
      </c>
      <c r="K305" s="11"/>
    </row>
    <row r="306" spans="1:11" x14ac:dyDescent="0.3">
      <c r="A306" s="29" t="s">
        <v>941</v>
      </c>
      <c r="B306" s="28">
        <v>1689258</v>
      </c>
      <c r="C306" s="46"/>
      <c r="D306" s="99" t="str">
        <f>VLOOKUP(A306,Лист1!A:C,3,0)</f>
        <v>14,867</v>
      </c>
      <c r="E306" s="45">
        <f>VLOOKUP(A306,Лист1!A:D,4,0)</f>
        <v>17.367999999999999</v>
      </c>
      <c r="F306" s="11">
        <f t="shared" si="5"/>
        <v>2.5009999999999977</v>
      </c>
      <c r="H306">
        <f>VLOOKUP(A306,Площадь!A:B,2,0)</f>
        <v>51.4</v>
      </c>
      <c r="K306" s="11"/>
    </row>
    <row r="307" spans="1:11" x14ac:dyDescent="0.3">
      <c r="A307" s="29" t="s">
        <v>942</v>
      </c>
      <c r="B307" s="28">
        <v>1689249</v>
      </c>
      <c r="C307" s="46"/>
      <c r="D307" s="99">
        <f>VLOOKUP(A307,Лист1!A:C,3,0)</f>
        <v>1.9730000000000001</v>
      </c>
      <c r="E307" s="45">
        <f>VLOOKUP(A307,Лист1!A:D,4,0)</f>
        <v>3.7029999999999998</v>
      </c>
      <c r="F307" s="11">
        <f t="shared" si="5"/>
        <v>1.7299999999999998</v>
      </c>
      <c r="H307">
        <f>VLOOKUP(A307,Площадь!A:B,2,0)</f>
        <v>69.8</v>
      </c>
      <c r="K307" s="11"/>
    </row>
    <row r="308" spans="1:11" x14ac:dyDescent="0.3">
      <c r="A308" s="29" t="s">
        <v>943</v>
      </c>
      <c r="B308" s="28">
        <v>1742608</v>
      </c>
      <c r="C308" s="46"/>
      <c r="D308" s="99">
        <f>VLOOKUP(A308,Лист1!A:C,3,0)</f>
        <v>13.85</v>
      </c>
      <c r="E308" s="45">
        <f>VLOOKUP(A308,Лист1!A:D,4,0)</f>
        <v>16.024999999999999</v>
      </c>
      <c r="F308" s="11">
        <f t="shared" si="5"/>
        <v>2.1749999999999989</v>
      </c>
      <c r="H308">
        <f>VLOOKUP(A308,Площадь!A:B,2,0)</f>
        <v>57.9</v>
      </c>
      <c r="K308" s="11"/>
    </row>
    <row r="309" spans="1:11" x14ac:dyDescent="0.3">
      <c r="A309" s="29" t="s">
        <v>944</v>
      </c>
      <c r="B309" s="28">
        <v>1742607</v>
      </c>
      <c r="C309" s="46"/>
      <c r="D309" s="99" t="str">
        <f>VLOOKUP(A309,Лист1!A:C,3,0)</f>
        <v>8,648</v>
      </c>
      <c r="E309" s="45">
        <f>VLOOKUP(A309,Лист1!A:D,4,0)</f>
        <v>8.6479999999999997</v>
      </c>
      <c r="F309" s="11">
        <f t="shared" si="5"/>
        <v>0</v>
      </c>
      <c r="H309">
        <f>VLOOKUP(A309,Площадь!A:B,2,0)</f>
        <v>33.4</v>
      </c>
      <c r="K309" s="11"/>
    </row>
    <row r="310" spans="1:11" x14ac:dyDescent="0.3">
      <c r="A310" s="29" t="s">
        <v>945</v>
      </c>
      <c r="B310" s="28">
        <v>1742604</v>
      </c>
      <c r="C310" s="46"/>
      <c r="D310" s="99">
        <f>VLOOKUP(A310,Лист1!A:C,3,0)</f>
        <v>15.265000000000001</v>
      </c>
      <c r="E310" s="45">
        <f>VLOOKUP(A310,Лист1!A:D,4,0)</f>
        <v>17.143999999999998</v>
      </c>
      <c r="F310" s="11">
        <f t="shared" si="5"/>
        <v>1.8789999999999978</v>
      </c>
      <c r="H310">
        <f>VLOOKUP(A310,Площадь!A:B,2,0)</f>
        <v>51.4</v>
      </c>
      <c r="K310" s="11"/>
    </row>
    <row r="311" spans="1:11" x14ac:dyDescent="0.3">
      <c r="A311" s="29" t="s">
        <v>946</v>
      </c>
      <c r="B311" s="28">
        <v>1742615</v>
      </c>
      <c r="C311" s="46"/>
      <c r="D311" s="99" t="str">
        <f>VLOOKUP(A311,Лист1!A:C,3,0)</f>
        <v>24,328</v>
      </c>
      <c r="E311" s="45">
        <f>VLOOKUP(A311,Лист1!A:D,4,0)</f>
        <v>24.940999999999999</v>
      </c>
      <c r="F311" s="11">
        <f t="shared" si="5"/>
        <v>0.61299999999999955</v>
      </c>
      <c r="H311">
        <f>VLOOKUP(A311,Площадь!A:B,2,0)</f>
        <v>69.8</v>
      </c>
      <c r="K311" s="11"/>
    </row>
    <row r="312" spans="1:11" x14ac:dyDescent="0.3">
      <c r="A312" s="29" t="s">
        <v>947</v>
      </c>
      <c r="B312" s="28" t="s">
        <v>1171</v>
      </c>
      <c r="C312" s="46"/>
      <c r="D312" s="99">
        <f>VLOOKUP(A312,Лист1!A:C,3,0)</f>
        <v>14.218317647626634</v>
      </c>
      <c r="E312" s="45">
        <v>14.218</v>
      </c>
      <c r="F312" s="11">
        <f t="shared" si="5"/>
        <v>-3.1764762663399893E-4</v>
      </c>
      <c r="H312">
        <f>VLOOKUP(A312,Площадь!A:B,2,0)</f>
        <v>58</v>
      </c>
      <c r="J312"/>
      <c r="K312" s="11"/>
    </row>
    <row r="313" spans="1:11" x14ac:dyDescent="0.3">
      <c r="A313" s="29" t="s">
        <v>948</v>
      </c>
      <c r="B313" s="28">
        <v>1689669</v>
      </c>
      <c r="C313" s="46"/>
      <c r="D313" s="99" t="str">
        <f>VLOOKUP(A313,Лист1!A:C,3,0)</f>
        <v>14,099</v>
      </c>
      <c r="E313" s="45">
        <f>VLOOKUP(A313,Лист1!A:D,4,0)</f>
        <v>16.155000000000001</v>
      </c>
      <c r="F313" s="11">
        <f t="shared" si="5"/>
        <v>2.0560000000000009</v>
      </c>
      <c r="H313">
        <f>VLOOKUP(A313,Площадь!A:B,2,0)</f>
        <v>33.4</v>
      </c>
      <c r="K313" s="11"/>
    </row>
    <row r="314" spans="1:11" x14ac:dyDescent="0.3">
      <c r="A314" s="29" t="s">
        <v>949</v>
      </c>
      <c r="B314" s="28">
        <v>1689245</v>
      </c>
      <c r="C314" s="46"/>
      <c r="D314" s="99" t="str">
        <f>VLOOKUP(A314,Лист1!A:C,3,0)</f>
        <v>9,07</v>
      </c>
      <c r="E314" s="45">
        <f>VLOOKUP(A314,Лист1!A:D,4,0)</f>
        <v>9.5</v>
      </c>
      <c r="F314" s="11">
        <f t="shared" si="5"/>
        <v>0.42999999999999972</v>
      </c>
      <c r="H314">
        <f>VLOOKUP(A314,Площадь!A:B,2,0)</f>
        <v>51.1</v>
      </c>
      <c r="K314" s="11"/>
    </row>
    <row r="315" spans="1:11" x14ac:dyDescent="0.3">
      <c r="A315" s="29" t="s">
        <v>950</v>
      </c>
      <c r="B315" s="28" t="s">
        <v>1172</v>
      </c>
      <c r="C315" s="46"/>
      <c r="D315" s="99">
        <f>VLOOKUP(A315,Лист1!A:C,3,0)</f>
        <v>19.784981177151959</v>
      </c>
      <c r="E315" s="45">
        <f>VLOOKUP(A315,Лист1!A:D,4,0)</f>
        <v>22.498999999999999</v>
      </c>
      <c r="F315" s="11">
        <f t="shared" si="5"/>
        <v>2.7140188228480397</v>
      </c>
      <c r="H315">
        <f>VLOOKUP(A315,Площадь!A:B,2,0)</f>
        <v>69.599999999999994</v>
      </c>
      <c r="J315"/>
      <c r="K315" s="11"/>
    </row>
    <row r="316" spans="1:11" x14ac:dyDescent="0.3">
      <c r="A316" s="29" t="s">
        <v>85</v>
      </c>
      <c r="B316" s="28">
        <v>1689483</v>
      </c>
      <c r="C316" s="46"/>
      <c r="D316" s="99" t="str">
        <f>VLOOKUP(A316,Лист1!A:C,3,0)</f>
        <v>3,453</v>
      </c>
      <c r="E316" s="45">
        <f>VLOOKUP(A316,Лист1!A:D,4,0)</f>
        <v>6.7720000000000002</v>
      </c>
      <c r="F316" s="11">
        <f t="shared" si="5"/>
        <v>3.3190000000000004</v>
      </c>
      <c r="H316">
        <f>VLOOKUP(A316,Площадь!A:B,2,0)</f>
        <v>38.5</v>
      </c>
      <c r="K316" s="11"/>
    </row>
    <row r="317" spans="1:11" x14ac:dyDescent="0.3">
      <c r="A317" s="29" t="s">
        <v>951</v>
      </c>
      <c r="B317" s="28">
        <v>1689671</v>
      </c>
      <c r="C317" s="46"/>
      <c r="D317" s="99">
        <v>1.38</v>
      </c>
      <c r="E317" s="45">
        <f>VLOOKUP(A317,Лист1!A:D,4,0)</f>
        <v>1.38</v>
      </c>
      <c r="F317" s="11">
        <f t="shared" si="5"/>
        <v>0</v>
      </c>
      <c r="H317">
        <f>VLOOKUP(A317,Площадь!A:B,2,0)</f>
        <v>57.9</v>
      </c>
      <c r="K317" s="11"/>
    </row>
    <row r="318" spans="1:11" x14ac:dyDescent="0.3">
      <c r="A318" s="29" t="s">
        <v>952</v>
      </c>
      <c r="B318" s="28">
        <v>1742603</v>
      </c>
      <c r="C318" s="46"/>
      <c r="D318" s="99">
        <f>VLOOKUP(A318,Лист1!A:C,3,0)</f>
        <v>16</v>
      </c>
      <c r="E318" s="45">
        <f>VLOOKUP(A318,Лист1!A:D,4,0)</f>
        <v>17.36</v>
      </c>
      <c r="F318" s="11">
        <f t="shared" si="5"/>
        <v>1.3599999999999994</v>
      </c>
      <c r="H318">
        <f>VLOOKUP(A318,Площадь!A:B,2,0)</f>
        <v>33.6</v>
      </c>
      <c r="K318" s="11"/>
    </row>
    <row r="319" spans="1:11" x14ac:dyDescent="0.3">
      <c r="A319" s="29" t="s">
        <v>953</v>
      </c>
      <c r="B319" s="28">
        <v>1742565</v>
      </c>
      <c r="C319" s="46"/>
      <c r="D319" s="99" t="str">
        <f>VLOOKUP(A319,Лист1!A:C,3,0)</f>
        <v>18,699</v>
      </c>
      <c r="E319" s="45" t="str">
        <f>VLOOKUP(A319,Лист1!A:D,4,0)</f>
        <v>нет счетчика</v>
      </c>
      <c r="K319" s="11"/>
    </row>
    <row r="320" spans="1:11" x14ac:dyDescent="0.3">
      <c r="A320" s="29" t="s">
        <v>954</v>
      </c>
      <c r="B320" s="28">
        <v>1742557</v>
      </c>
      <c r="C320" s="46"/>
      <c r="D320" s="99" t="str">
        <f>VLOOKUP(A320,Лист1!A:C,3,0)</f>
        <v>28,038</v>
      </c>
      <c r="E320" s="45">
        <f>VLOOKUP(A320,Лист1!A:D,4,0)</f>
        <v>28.661200000000001</v>
      </c>
      <c r="F320" s="11">
        <f t="shared" si="5"/>
        <v>0.62320000000000064</v>
      </c>
      <c r="H320">
        <f>VLOOKUP(A320,Площадь!A:B,2,0)</f>
        <v>69.599999999999994</v>
      </c>
      <c r="K320" s="11"/>
    </row>
    <row r="321" spans="1:11" x14ac:dyDescent="0.3">
      <c r="A321" s="29" t="s">
        <v>955</v>
      </c>
      <c r="B321" s="28" t="s">
        <v>1173</v>
      </c>
      <c r="C321" s="46"/>
      <c r="D321" s="99" t="str">
        <f>VLOOKUP(A321,Лист1!A:C,3,0)</f>
        <v>16,912</v>
      </c>
      <c r="E321" s="45" t="str">
        <f>VLOOKUP(A321,Лист1!A:D,4,0)</f>
        <v>не работает</v>
      </c>
      <c r="K321" s="11"/>
    </row>
    <row r="322" spans="1:11" x14ac:dyDescent="0.3">
      <c r="A322" s="29" t="s">
        <v>956</v>
      </c>
      <c r="B322" s="28">
        <v>1689680</v>
      </c>
      <c r="C322" s="46"/>
      <c r="D322" s="99" t="str">
        <f>VLOOKUP(A322,Лист1!A:C,3,0)</f>
        <v>10,255</v>
      </c>
      <c r="E322" s="45">
        <f>VLOOKUP(A322,Лист1!A:D,4,0)</f>
        <v>10.93</v>
      </c>
      <c r="F322" s="11">
        <f t="shared" si="5"/>
        <v>0.67499999999999893</v>
      </c>
      <c r="H322">
        <f>VLOOKUP(A322,Площадь!A:B,2,0)</f>
        <v>33.700000000000003</v>
      </c>
      <c r="K322" s="11"/>
    </row>
    <row r="323" spans="1:11" x14ac:dyDescent="0.3">
      <c r="A323" s="29" t="s">
        <v>957</v>
      </c>
      <c r="B323" s="28">
        <v>1742568</v>
      </c>
      <c r="C323" s="46"/>
      <c r="D323" s="99" t="str">
        <f>VLOOKUP(A323,Лист1!A:C,3,0)</f>
        <v>18,89</v>
      </c>
      <c r="E323" s="45">
        <v>18.89</v>
      </c>
      <c r="F323" s="11">
        <f t="shared" si="5"/>
        <v>0</v>
      </c>
      <c r="H323">
        <f>VLOOKUP(A323,Площадь!A:B,2,0)</f>
        <v>51.4</v>
      </c>
      <c r="K323" s="11"/>
    </row>
    <row r="324" spans="1:11" x14ac:dyDescent="0.3">
      <c r="A324" s="29" t="s">
        <v>958</v>
      </c>
      <c r="B324" s="28">
        <v>1742570</v>
      </c>
      <c r="C324" s="46"/>
      <c r="D324" s="99">
        <f>VLOOKUP(A324,Лист1!A:C,3,0)</f>
        <v>27.135999999999999</v>
      </c>
      <c r="E324" s="45">
        <f>VLOOKUP(A324,Лист1!A:D,4,0)</f>
        <v>30.661999999999999</v>
      </c>
      <c r="F324" s="11">
        <f t="shared" ref="F324:F383" si="6">E324-D324</f>
        <v>3.5259999999999998</v>
      </c>
      <c r="H324">
        <f>VLOOKUP(A324,Площадь!A:B,2,0)</f>
        <v>70.2</v>
      </c>
      <c r="K324" s="11"/>
    </row>
    <row r="325" spans="1:11" x14ac:dyDescent="0.3">
      <c r="A325" s="29" t="s">
        <v>959</v>
      </c>
      <c r="B325" s="28" t="s">
        <v>1174</v>
      </c>
      <c r="C325" s="46"/>
      <c r="D325" s="99">
        <f>VLOOKUP(A325,Лист1!A:C,3,0)</f>
        <v>22.63</v>
      </c>
      <c r="E325" s="45">
        <f>VLOOKUP(A325,Лист1!A:D,4,0)</f>
        <v>26</v>
      </c>
      <c r="F325" s="11">
        <f t="shared" si="6"/>
        <v>3.370000000000001</v>
      </c>
      <c r="H325">
        <f>VLOOKUP(A325,Площадь!A:B,2,0)</f>
        <v>58.4</v>
      </c>
      <c r="K325" s="11"/>
    </row>
    <row r="326" spans="1:11" x14ac:dyDescent="0.3">
      <c r="A326" s="29" t="s">
        <v>960</v>
      </c>
      <c r="B326" s="28">
        <v>1742616</v>
      </c>
      <c r="C326" s="46"/>
      <c r="D326" s="99">
        <f>VLOOKUP(A326,Лист1!A:C,3,0)</f>
        <v>12.509</v>
      </c>
      <c r="E326" s="45">
        <f>VLOOKUP(A326,Лист1!A:D,4,0)</f>
        <v>14.163</v>
      </c>
      <c r="F326" s="11">
        <f t="shared" si="6"/>
        <v>1.6539999999999999</v>
      </c>
      <c r="H326">
        <f>VLOOKUP(A326,Площадь!A:B,2,0)</f>
        <v>33.700000000000003</v>
      </c>
      <c r="K326" s="11"/>
    </row>
    <row r="327" spans="1:11" x14ac:dyDescent="0.3">
      <c r="A327" s="29" t="s">
        <v>86</v>
      </c>
      <c r="B327" s="28">
        <v>1389338</v>
      </c>
      <c r="C327" s="46"/>
      <c r="D327" s="99" t="str">
        <f>VLOOKUP(A327,Лист1!A:C,3,0)</f>
        <v>10,657</v>
      </c>
      <c r="E327" s="45">
        <f>VLOOKUP(A327,Лист1!A:D,4,0)</f>
        <v>11.497</v>
      </c>
      <c r="F327" s="11">
        <f t="shared" si="6"/>
        <v>0.83999999999999986</v>
      </c>
      <c r="H327">
        <f>VLOOKUP(A327,Площадь!A:B,2,0)</f>
        <v>33.4</v>
      </c>
      <c r="K327" s="11"/>
    </row>
    <row r="328" spans="1:11" x14ac:dyDescent="0.3">
      <c r="A328" s="29" t="s">
        <v>961</v>
      </c>
      <c r="B328" s="28">
        <v>1742566</v>
      </c>
      <c r="C328" s="46"/>
      <c r="D328" s="99" t="str">
        <f>VLOOKUP(A328,Лист1!A:C,3,0)</f>
        <v>20,234</v>
      </c>
      <c r="E328" s="45" t="str">
        <f>VLOOKUP(A328,Лист1!A:D,4,0)</f>
        <v>нет</v>
      </c>
      <c r="K328" s="11"/>
    </row>
    <row r="329" spans="1:11" x14ac:dyDescent="0.3">
      <c r="A329" s="29" t="s">
        <v>962</v>
      </c>
      <c r="B329" s="28">
        <v>1742614</v>
      </c>
      <c r="C329" s="46"/>
      <c r="D329" s="99" t="str">
        <f>VLOOKUP(A329,Лист1!A:C,3,0)</f>
        <v>28,944</v>
      </c>
      <c r="E329" s="45" t="str">
        <f>VLOOKUP(A329,Лист1!A:D,4,0)</f>
        <v>нет</v>
      </c>
      <c r="K329" s="11"/>
    </row>
    <row r="330" spans="1:11" x14ac:dyDescent="0.3">
      <c r="A330" s="29" t="s">
        <v>963</v>
      </c>
      <c r="B330" s="28">
        <v>1689470</v>
      </c>
      <c r="C330" s="46"/>
      <c r="D330" s="99">
        <v>16.559999999999999</v>
      </c>
      <c r="E330" s="45">
        <f>VLOOKUP(A330,Лист1!A:D,4,0)</f>
        <v>16.559999999999999</v>
      </c>
      <c r="F330" s="11">
        <f t="shared" si="6"/>
        <v>0</v>
      </c>
      <c r="H330">
        <f>VLOOKUP(A330,Площадь!A:B,2,0)</f>
        <v>57.5</v>
      </c>
      <c r="J330"/>
      <c r="K330" s="11"/>
    </row>
    <row r="331" spans="1:11" x14ac:dyDescent="0.3">
      <c r="A331" s="29" t="s">
        <v>964</v>
      </c>
      <c r="B331" s="28">
        <v>1689301</v>
      </c>
      <c r="C331" s="46"/>
      <c r="D331" s="99" t="str">
        <f>VLOOKUP(A331,Лист1!A:C,3,0)</f>
        <v>23,314</v>
      </c>
      <c r="E331" s="45">
        <f>VLOOKUP(A331,Лист1!A:D,4,0)</f>
        <v>25.602</v>
      </c>
      <c r="F331" s="11">
        <f t="shared" si="6"/>
        <v>2.2880000000000003</v>
      </c>
      <c r="H331">
        <f>VLOOKUP(A331,Площадь!A:B,2,0)</f>
        <v>47.2</v>
      </c>
      <c r="K331" s="11"/>
    </row>
    <row r="332" spans="1:11" x14ac:dyDescent="0.3">
      <c r="A332" s="29" t="s">
        <v>965</v>
      </c>
      <c r="B332" s="28">
        <v>1745473</v>
      </c>
      <c r="C332" s="46"/>
      <c r="D332" s="99" t="str">
        <f>VLOOKUP(A332,Лист1!A:C,3,0)</f>
        <v>9,519</v>
      </c>
      <c r="E332" s="45">
        <f>VLOOKUP(A332,Лист1!A:D,4,0)</f>
        <v>11.093</v>
      </c>
      <c r="F332" s="11">
        <f t="shared" si="6"/>
        <v>1.5739999999999998</v>
      </c>
      <c r="H332">
        <f>VLOOKUP(A332,Площадь!A:B,2,0)</f>
        <v>24</v>
      </c>
      <c r="K332" s="11"/>
    </row>
    <row r="333" spans="1:11" x14ac:dyDescent="0.3">
      <c r="A333" s="29" t="s">
        <v>966</v>
      </c>
      <c r="B333" s="28">
        <v>1689296</v>
      </c>
      <c r="C333" s="46"/>
      <c r="D333" s="99" t="str">
        <f>VLOOKUP(A333,Лист1!A:C,3,0)</f>
        <v>нет</v>
      </c>
      <c r="E333" s="45">
        <f>VLOOKUP(A333,Лист1!A:D,4,0)</f>
        <v>10.614000000000001</v>
      </c>
      <c r="K333" s="11"/>
    </row>
    <row r="334" spans="1:11" x14ac:dyDescent="0.3">
      <c r="A334" s="29" t="s">
        <v>967</v>
      </c>
      <c r="B334" s="28">
        <v>1689461</v>
      </c>
      <c r="C334" s="46"/>
      <c r="D334" s="99">
        <f>VLOOKUP(A334,Лист1!A:C,3,0)</f>
        <v>21.442555536501487</v>
      </c>
      <c r="E334" s="45" t="str">
        <f>VLOOKUP(A334,Лист1!A:D,4,0)</f>
        <v>не работает</v>
      </c>
      <c r="J334"/>
      <c r="K334" s="11"/>
    </row>
    <row r="335" spans="1:11" x14ac:dyDescent="0.3">
      <c r="A335" s="29" t="s">
        <v>968</v>
      </c>
      <c r="B335" s="28">
        <v>1745475</v>
      </c>
      <c r="C335" s="46"/>
      <c r="D335" s="99">
        <f>VLOOKUP(A335,Лист1!A:C,3,0)</f>
        <v>6.7</v>
      </c>
      <c r="E335" s="45">
        <f>VLOOKUP(A335,Лист1!A:D,4,0)</f>
        <v>9.65</v>
      </c>
      <c r="F335" s="11">
        <f t="shared" si="6"/>
        <v>2.95</v>
      </c>
      <c r="H335">
        <f>VLOOKUP(A335,Площадь!A:B,2,0)</f>
        <v>57.1</v>
      </c>
      <c r="K335" s="11"/>
    </row>
    <row r="336" spans="1:11" x14ac:dyDescent="0.3">
      <c r="A336" s="29" t="s">
        <v>969</v>
      </c>
      <c r="B336" s="28">
        <v>1745479</v>
      </c>
      <c r="C336" s="46"/>
      <c r="D336" s="99">
        <f>VLOOKUP(A336,Лист1!A:C,3,0)</f>
        <v>21.908000000000001</v>
      </c>
      <c r="E336" s="45">
        <f>VLOOKUP(A336,Лист1!A:D,4,0)</f>
        <v>25.73</v>
      </c>
      <c r="F336" s="11">
        <f t="shared" si="6"/>
        <v>3.8219999999999992</v>
      </c>
      <c r="H336">
        <f>VLOOKUP(A336,Площадь!A:B,2,0)</f>
        <v>46.8</v>
      </c>
      <c r="K336" s="11"/>
    </row>
    <row r="337" spans="1:11" x14ac:dyDescent="0.3">
      <c r="A337" s="29" t="s">
        <v>970</v>
      </c>
      <c r="B337" s="28">
        <v>1745476</v>
      </c>
      <c r="C337" s="46"/>
      <c r="D337" s="99" t="str">
        <f>VLOOKUP(A337,Лист1!A:C,3,0)</f>
        <v>5,891</v>
      </c>
      <c r="E337" s="45" t="str">
        <f>VLOOKUP(A337,Лист1!A:D,4,0)</f>
        <v>не работает</v>
      </c>
      <c r="K337" s="11"/>
    </row>
    <row r="338" spans="1:11" x14ac:dyDescent="0.3">
      <c r="A338" s="29" t="s">
        <v>19</v>
      </c>
      <c r="B338" s="28">
        <v>1745779</v>
      </c>
      <c r="C338" s="46"/>
      <c r="D338" s="99" t="str">
        <f>VLOOKUP(A338,Лист1!A:C,3,0)</f>
        <v>8,034</v>
      </c>
      <c r="E338" s="45">
        <f>VLOOKUP(A338,Лист1!A:D,4,0)</f>
        <v>9.4909999999999997</v>
      </c>
      <c r="F338" s="11">
        <f t="shared" si="6"/>
        <v>1.456999999999999</v>
      </c>
      <c r="H338">
        <f>VLOOKUP(A338,Площадь!A:B,2,0)</f>
        <v>33.700000000000003</v>
      </c>
      <c r="K338" s="11"/>
    </row>
    <row r="339" spans="1:11" x14ac:dyDescent="0.3">
      <c r="A339" s="29" t="s">
        <v>87</v>
      </c>
      <c r="B339" s="28">
        <v>1689407</v>
      </c>
      <c r="C339" s="46"/>
      <c r="D339" s="99" t="str">
        <f>VLOOKUP(A339,Лист1!A:C,3,0)</f>
        <v>нет</v>
      </c>
      <c r="E339" s="45" t="str">
        <f>VLOOKUP(A339,Лист1!A:D,4,0)</f>
        <v>нет</v>
      </c>
      <c r="J339"/>
      <c r="K339" s="11"/>
    </row>
    <row r="340" spans="1:11" x14ac:dyDescent="0.3">
      <c r="A340" s="29" t="s">
        <v>971</v>
      </c>
      <c r="B340" s="28">
        <v>1745482</v>
      </c>
      <c r="C340" s="46"/>
      <c r="D340" s="99">
        <f>VLOOKUP(A340,Лист1!A:C,3,0)</f>
        <v>9.8946806751854091</v>
      </c>
      <c r="E340" s="45" t="str">
        <f>VLOOKUP(A340,Лист1!A:D,4,0)</f>
        <v>не работает</v>
      </c>
      <c r="J340"/>
      <c r="K340" s="11"/>
    </row>
    <row r="341" spans="1:11" x14ac:dyDescent="0.3">
      <c r="A341" s="29" t="s">
        <v>972</v>
      </c>
      <c r="B341" s="28">
        <v>1745483</v>
      </c>
      <c r="C341" s="46"/>
      <c r="D341" s="99">
        <f>VLOOKUP(A341,Лист1!A:C,3,0)</f>
        <v>11.192819406939389</v>
      </c>
      <c r="E341" s="45" t="str">
        <f>VLOOKUP(A341,Лист1!A:D,4,0)</f>
        <v>не работает</v>
      </c>
      <c r="J341"/>
      <c r="K341" s="11"/>
    </row>
    <row r="342" spans="1:11" x14ac:dyDescent="0.3">
      <c r="A342" s="29" t="s">
        <v>973</v>
      </c>
      <c r="B342" s="28">
        <v>1335753</v>
      </c>
      <c r="C342" s="46"/>
      <c r="D342" s="99">
        <f>VLOOKUP(A342,Лист1!A:C,3,0)</f>
        <v>20.093321663326087</v>
      </c>
      <c r="E342" s="45" t="str">
        <f>VLOOKUP(A342,Лист1!A:D,4,0)</f>
        <v>не работает</v>
      </c>
      <c r="J342"/>
      <c r="K342" s="11"/>
    </row>
    <row r="343" spans="1:11" x14ac:dyDescent="0.3">
      <c r="A343" s="29" t="s">
        <v>974</v>
      </c>
      <c r="B343" s="28">
        <v>1335751</v>
      </c>
      <c r="C343" s="46"/>
      <c r="D343" s="99" t="str">
        <f>VLOOKUP(A343,Лист1!A:C,3,0)</f>
        <v>нет</v>
      </c>
      <c r="E343" s="45" t="str">
        <f>VLOOKUP(A343,Лист1!A:D,4,0)</f>
        <v>не работает</v>
      </c>
      <c r="J343"/>
      <c r="K343" s="11"/>
    </row>
    <row r="344" spans="1:11" x14ac:dyDescent="0.3">
      <c r="A344" s="29" t="s">
        <v>975</v>
      </c>
      <c r="B344" s="28"/>
      <c r="C344" s="46"/>
      <c r="D344" s="99">
        <f>VLOOKUP(A344,Лист1!A:C,3,0)</f>
        <v>2.2428959434349292</v>
      </c>
      <c r="E344" s="45" t="str">
        <f>VLOOKUP(A344,Лист1!A:D,4,0)</f>
        <v>снят</v>
      </c>
      <c r="J344"/>
      <c r="K344" s="11"/>
    </row>
    <row r="345" spans="1:11" x14ac:dyDescent="0.3">
      <c r="A345" s="29" t="s">
        <v>976</v>
      </c>
      <c r="B345" s="28">
        <v>1335746</v>
      </c>
      <c r="C345" s="46"/>
      <c r="D345" s="99">
        <f>VLOOKUP(A345,Лист1!A:C,3,0)</f>
        <v>1.861</v>
      </c>
      <c r="E345" s="45">
        <f>VLOOKUP(A345,Лист1!A:D,4,0)</f>
        <v>3.9</v>
      </c>
      <c r="F345" s="11">
        <f t="shared" si="6"/>
        <v>2.0389999999999997</v>
      </c>
      <c r="H345">
        <f>VLOOKUP(A345,Площадь!A:B,2,0)</f>
        <v>34</v>
      </c>
      <c r="K345" s="11"/>
    </row>
    <row r="346" spans="1:11" x14ac:dyDescent="0.3">
      <c r="A346" s="29" t="s">
        <v>977</v>
      </c>
      <c r="B346" s="28">
        <v>1335757</v>
      </c>
      <c r="C346" s="46"/>
      <c r="D346" s="99" t="str">
        <f>VLOOKUP(A346,Лист1!A:C,3,0)</f>
        <v>14,741</v>
      </c>
      <c r="E346" s="45">
        <f>VLOOKUP(A346,Лист1!A:D,4,0)</f>
        <v>18.030999999999999</v>
      </c>
      <c r="F346" s="11">
        <f t="shared" si="6"/>
        <v>3.2899999999999991</v>
      </c>
      <c r="H346">
        <f>VLOOKUP(A346,Площадь!A:B,2,0)</f>
        <v>59</v>
      </c>
      <c r="K346" s="11"/>
    </row>
    <row r="347" spans="1:11" x14ac:dyDescent="0.3">
      <c r="A347" s="29" t="s">
        <v>978</v>
      </c>
      <c r="B347" s="28">
        <v>1689464</v>
      </c>
      <c r="C347" s="46"/>
      <c r="D347" s="99" t="str">
        <f>VLOOKUP(A347,Лист1!A:C,3,0)</f>
        <v>6,296</v>
      </c>
      <c r="E347" s="45" t="str">
        <f>VLOOKUP(A347,Лист1!A:D,4,0)</f>
        <v>не работает</v>
      </c>
      <c r="K347" s="11"/>
    </row>
    <row r="348" spans="1:11" x14ac:dyDescent="0.3">
      <c r="A348" s="29" t="s">
        <v>979</v>
      </c>
      <c r="B348" s="28">
        <v>1689471</v>
      </c>
      <c r="C348" s="46"/>
      <c r="D348" s="99">
        <f>VLOOKUP(A348,Лист1!A:C,3,0)</f>
        <v>4.5</v>
      </c>
      <c r="E348" s="45">
        <f>VLOOKUP(A348,Лист1!A:D,4,0)</f>
        <v>6.9039999999999999</v>
      </c>
      <c r="F348" s="11">
        <f t="shared" si="6"/>
        <v>2.4039999999999999</v>
      </c>
      <c r="H348">
        <f>VLOOKUP(A348,Площадь!A:B,2,0)</f>
        <v>46.8</v>
      </c>
      <c r="K348" s="11"/>
    </row>
    <row r="349" spans="1:11" x14ac:dyDescent="0.3">
      <c r="A349" s="29" t="s">
        <v>980</v>
      </c>
      <c r="B349" s="28">
        <v>1689460</v>
      </c>
      <c r="C349" s="46"/>
      <c r="D349" s="99">
        <f>VLOOKUP(A349,Лист1!A:C,3,0)</f>
        <v>4.293998407848739</v>
      </c>
      <c r="E349" s="45" t="str">
        <f>VLOOKUP(A349,Лист1!A:D,4,0)</f>
        <v>не работает</v>
      </c>
      <c r="J349"/>
      <c r="K349" s="11"/>
    </row>
    <row r="350" spans="1:11" x14ac:dyDescent="0.3">
      <c r="A350" s="29" t="s">
        <v>88</v>
      </c>
      <c r="B350" s="28">
        <v>1689243</v>
      </c>
      <c r="C350" s="46"/>
      <c r="D350" s="99" t="str">
        <f>VLOOKUP(A350,Лист1!A:C,3,0)</f>
        <v>5,454</v>
      </c>
      <c r="E350" s="45">
        <f>VLOOKUP(A350,Лист1!A:D,4,0)</f>
        <v>5.93</v>
      </c>
      <c r="F350" s="11">
        <f t="shared" si="6"/>
        <v>0.47599999999999998</v>
      </c>
      <c r="H350">
        <f>VLOOKUP(A350,Площадь!A:B,2,0)</f>
        <v>32.700000000000003</v>
      </c>
      <c r="K350" s="11"/>
    </row>
    <row r="351" spans="1:11" x14ac:dyDescent="0.3">
      <c r="A351" s="29" t="s">
        <v>981</v>
      </c>
      <c r="B351" s="28">
        <v>1689468</v>
      </c>
      <c r="C351" s="46"/>
      <c r="D351" s="99">
        <v>2.5249999999999999</v>
      </c>
      <c r="E351" s="45">
        <f>VLOOKUP(A351,Лист1!A:D,4,0)</f>
        <v>2.9929999999999999</v>
      </c>
      <c r="F351" s="11">
        <f t="shared" si="6"/>
        <v>0.46799999999999997</v>
      </c>
      <c r="H351">
        <f>VLOOKUP(A351,Площадь!A:B,2,0)</f>
        <v>34</v>
      </c>
      <c r="K351" s="11"/>
    </row>
    <row r="352" spans="1:11" x14ac:dyDescent="0.3">
      <c r="A352" s="29" t="s">
        <v>982</v>
      </c>
      <c r="B352" s="28">
        <v>1689459</v>
      </c>
      <c r="C352" s="46"/>
      <c r="D352" s="99" t="str">
        <f>VLOOKUP(A352,Лист1!A:C,3,0)</f>
        <v>10,816</v>
      </c>
      <c r="E352" s="45">
        <f>VLOOKUP(A352,Лист1!A:D,4,0)</f>
        <v>13.234</v>
      </c>
      <c r="F352" s="11">
        <f t="shared" si="6"/>
        <v>2.4179999999999993</v>
      </c>
      <c r="H352">
        <f>VLOOKUP(A352,Площадь!A:B,2,0)</f>
        <v>59</v>
      </c>
      <c r="K352" s="11"/>
    </row>
    <row r="353" spans="1:11" x14ac:dyDescent="0.3">
      <c r="A353" s="29" t="s">
        <v>983</v>
      </c>
      <c r="B353" s="28">
        <v>1745484</v>
      </c>
      <c r="C353" s="46"/>
      <c r="D353" s="99">
        <f>VLOOKUP(A353,Лист1!A:C,3,0)</f>
        <v>20.05</v>
      </c>
      <c r="E353" s="45">
        <f>VLOOKUP(A353,Лист1!A:D,4,0)</f>
        <v>22.507999999999999</v>
      </c>
      <c r="F353" s="11">
        <f t="shared" si="6"/>
        <v>2.4579999999999984</v>
      </c>
      <c r="H353">
        <f>VLOOKUP(A353,Площадь!A:B,2,0)</f>
        <v>57.1</v>
      </c>
      <c r="K353" s="11"/>
    </row>
    <row r="354" spans="1:11" x14ac:dyDescent="0.3">
      <c r="A354" s="29" t="s">
        <v>984</v>
      </c>
      <c r="B354" s="28">
        <v>1745486</v>
      </c>
      <c r="C354" s="46"/>
      <c r="D354" s="99" t="str">
        <f>VLOOKUP(A354,Лист1!A:C,3,0)</f>
        <v>11,153</v>
      </c>
      <c r="E354" s="45">
        <f>VLOOKUP(A354,Лист1!A:D,4,0)</f>
        <v>13.228</v>
      </c>
      <c r="F354" s="11">
        <f t="shared" si="6"/>
        <v>2.0749999999999993</v>
      </c>
      <c r="H354">
        <f>VLOOKUP(A354,Площадь!A:B,2,0)</f>
        <v>46.8</v>
      </c>
      <c r="K354" s="11"/>
    </row>
    <row r="355" spans="1:11" x14ac:dyDescent="0.3">
      <c r="A355" s="29" t="s">
        <v>985</v>
      </c>
      <c r="B355" s="28">
        <v>1745474</v>
      </c>
      <c r="C355" s="46"/>
      <c r="D355" s="99" t="str">
        <f>VLOOKUP(A355,Лист1!A:C,3,0)</f>
        <v>7,455</v>
      </c>
      <c r="E355" s="45" t="str">
        <f>VLOOKUP(A355,Лист1!A:D,4,0)</f>
        <v>не работает</v>
      </c>
      <c r="K355" s="11"/>
    </row>
    <row r="356" spans="1:11" x14ac:dyDescent="0.3">
      <c r="A356" s="29" t="s">
        <v>986</v>
      </c>
      <c r="B356" s="28">
        <v>1745477</v>
      </c>
      <c r="C356" s="46"/>
      <c r="D356" s="99">
        <f>VLOOKUP(A356,Лист1!A:C,3,0)</f>
        <v>12.789806896884578</v>
      </c>
      <c r="K356" s="11"/>
    </row>
    <row r="357" spans="1:11" x14ac:dyDescent="0.3">
      <c r="A357" s="29" t="s">
        <v>987</v>
      </c>
      <c r="B357" s="28">
        <v>1745481</v>
      </c>
      <c r="C357" s="46"/>
      <c r="D357" s="99" t="str">
        <f>VLOOKUP(A357,Лист1!A:C,3,0)</f>
        <v>11,099</v>
      </c>
      <c r="E357" s="45" t="str">
        <f>VLOOKUP(A357,Лист1!A:D,4,0)</f>
        <v>не работает</v>
      </c>
      <c r="K357" s="11"/>
    </row>
    <row r="358" spans="1:11" x14ac:dyDescent="0.3">
      <c r="A358" s="29" t="s">
        <v>988</v>
      </c>
      <c r="B358" s="28">
        <v>1689347</v>
      </c>
      <c r="C358" s="46"/>
      <c r="D358" s="99" t="str">
        <f>VLOOKUP(A358,Лист1!A:C,3,0)</f>
        <v>17,131</v>
      </c>
      <c r="E358" s="45">
        <f>VLOOKUP(A358,Лист1!A:D,4,0)</f>
        <v>19</v>
      </c>
      <c r="F358" s="11">
        <f t="shared" si="6"/>
        <v>1.8689999999999998</v>
      </c>
      <c r="H358">
        <f>VLOOKUP(A358,Площадь!A:B,2,0)</f>
        <v>57.1</v>
      </c>
      <c r="K358" s="11"/>
    </row>
    <row r="359" spans="1:11" x14ac:dyDescent="0.3">
      <c r="A359" s="29" t="s">
        <v>989</v>
      </c>
      <c r="B359" s="28">
        <v>1689472</v>
      </c>
      <c r="C359" s="46"/>
      <c r="D359" s="99" t="str">
        <f>VLOOKUP(A359,Лист1!A:C,3,0)</f>
        <v>нет</v>
      </c>
      <c r="E359" s="45" t="str">
        <f>VLOOKUP(A359,Лист1!A:D,4,0)</f>
        <v>не работает</v>
      </c>
      <c r="K359" s="11"/>
    </row>
    <row r="360" spans="1:11" x14ac:dyDescent="0.3">
      <c r="A360" s="29" t="s">
        <v>990</v>
      </c>
      <c r="B360" s="28">
        <v>1689465</v>
      </c>
      <c r="C360" s="46"/>
      <c r="D360" s="99" t="str">
        <f>VLOOKUP(A360,Лист1!A:C,3,0)</f>
        <v>нет</v>
      </c>
      <c r="E360" s="45" t="str">
        <f>VLOOKUP(A360,Лист1!A:D,4,0)</f>
        <v>не работает</v>
      </c>
      <c r="J360"/>
      <c r="K360" s="11"/>
    </row>
    <row r="361" spans="1:11" x14ac:dyDescent="0.3">
      <c r="A361" s="29" t="s">
        <v>89</v>
      </c>
      <c r="B361" s="28"/>
      <c r="C361" s="46"/>
      <c r="D361" s="99" t="str">
        <f>VLOOKUP(A361,Лист1!A:C,3,0)</f>
        <v>нет</v>
      </c>
      <c r="E361" s="45" t="str">
        <f>VLOOKUP(A361,Лист1!A:D,4,0)</f>
        <v>не работает</v>
      </c>
      <c r="J361"/>
      <c r="K361" s="11"/>
    </row>
    <row r="362" spans="1:11" x14ac:dyDescent="0.3">
      <c r="A362" s="29" t="s">
        <v>991</v>
      </c>
      <c r="B362" s="28">
        <v>1689467</v>
      </c>
      <c r="C362" s="46"/>
      <c r="D362" s="99">
        <f>VLOOKUP(A362,Лист1!A:C,3,0)</f>
        <v>18.262880675185404</v>
      </c>
      <c r="E362" s="45" t="str">
        <f>VLOOKUP(A362,Лист1!A:D,4,0)</f>
        <v>не работает</v>
      </c>
      <c r="J362"/>
      <c r="K362" s="11"/>
    </row>
    <row r="363" spans="1:11" x14ac:dyDescent="0.3">
      <c r="A363" s="29" t="s">
        <v>992</v>
      </c>
      <c r="B363" s="28" t="s">
        <v>1175</v>
      </c>
      <c r="C363" s="46"/>
      <c r="D363" s="99" t="str">
        <f>VLOOKUP(A363,Лист1!A:C,3,0)</f>
        <v>18,847</v>
      </c>
      <c r="E363" s="45">
        <f>VLOOKUP(A363,Лист1!A:D,4,0)</f>
        <v>20.858000000000001</v>
      </c>
      <c r="F363" s="11">
        <f t="shared" si="6"/>
        <v>2.0109999999999992</v>
      </c>
      <c r="H363">
        <f>VLOOKUP(A363,Площадь!A:B,2,0)</f>
        <v>59</v>
      </c>
      <c r="K363" s="11"/>
    </row>
    <row r="364" spans="1:11" x14ac:dyDescent="0.3">
      <c r="A364" s="29" t="s">
        <v>993</v>
      </c>
      <c r="B364" s="28"/>
      <c r="C364" s="46"/>
      <c r="D364" s="99">
        <f>VLOOKUP(A364,Лист1!A:C,3,0)</f>
        <v>17.536000000000001</v>
      </c>
      <c r="E364" s="45">
        <f>VLOOKUP(A364,Лист1!A:D,4,0)</f>
        <v>21.324200000000001</v>
      </c>
      <c r="F364" s="11">
        <f t="shared" si="6"/>
        <v>3.7881999999999998</v>
      </c>
      <c r="H364">
        <f>VLOOKUP(A364,Площадь!A:B,2,0)</f>
        <v>57.1</v>
      </c>
      <c r="K364" s="11"/>
    </row>
    <row r="365" spans="1:11" x14ac:dyDescent="0.3">
      <c r="A365" s="29" t="s">
        <v>994</v>
      </c>
      <c r="B365" s="28">
        <v>1689620</v>
      </c>
      <c r="C365" s="46"/>
      <c r="D365" s="99">
        <f>VLOOKUP(A365,Лист1!A:C,3,0)</f>
        <v>3.7397459639470076</v>
      </c>
      <c r="E365" s="45" t="str">
        <f>VLOOKUP(A365,Лист1!A:D,4,0)</f>
        <v>не работает</v>
      </c>
      <c r="J365"/>
      <c r="K365" s="11"/>
    </row>
    <row r="366" spans="1:11" x14ac:dyDescent="0.3">
      <c r="A366" s="29" t="s">
        <v>995</v>
      </c>
      <c r="B366" s="28">
        <v>1689634</v>
      </c>
      <c r="C366" s="46"/>
      <c r="D366" s="99" t="str">
        <f>VLOOKUP(A366,Лист1!A:C,3,0)</f>
        <v>нет</v>
      </c>
      <c r="E366" s="45" t="str">
        <f>VLOOKUP(A366,Лист1!A:D,4,0)</f>
        <v>не работает</v>
      </c>
      <c r="J366"/>
      <c r="K366" s="11"/>
    </row>
    <row r="367" spans="1:11" x14ac:dyDescent="0.3">
      <c r="A367" s="29" t="s">
        <v>996</v>
      </c>
      <c r="B367" s="28">
        <v>1689631</v>
      </c>
      <c r="C367" s="46"/>
      <c r="D367" s="99">
        <f>VLOOKUP(A367,Лист1!A:C,3,0)</f>
        <v>6.9009999999999998</v>
      </c>
      <c r="E367" s="45">
        <f>VLOOKUP(A367,Лист1!A:D,4,0)</f>
        <v>6.94</v>
      </c>
      <c r="F367" s="11">
        <f t="shared" si="6"/>
        <v>3.900000000000059E-2</v>
      </c>
      <c r="H367">
        <f>VLOOKUP(A367,Площадь!A:B,2,0)</f>
        <v>34</v>
      </c>
      <c r="K367" s="11"/>
    </row>
    <row r="368" spans="1:11" x14ac:dyDescent="0.3">
      <c r="A368" s="29" t="s">
        <v>997</v>
      </c>
      <c r="B368" s="28">
        <v>1689466</v>
      </c>
      <c r="C368" s="46"/>
      <c r="D368" s="99">
        <f>VLOOKUP(A368,Лист1!A:C,3,0)</f>
        <v>13.534000000000001</v>
      </c>
      <c r="E368" s="45">
        <f>VLOOKUP(A368,Лист1!A:D,4,0)</f>
        <v>14.895</v>
      </c>
      <c r="F368" s="11">
        <f t="shared" si="6"/>
        <v>1.3609999999999989</v>
      </c>
      <c r="H368">
        <f>VLOOKUP(A368,Площадь!A:B,2,0)</f>
        <v>59</v>
      </c>
      <c r="K368" s="11"/>
    </row>
    <row r="369" spans="1:11" x14ac:dyDescent="0.3">
      <c r="A369" s="29" t="s">
        <v>998</v>
      </c>
      <c r="B369" s="28">
        <v>1689613</v>
      </c>
      <c r="C369" s="46"/>
      <c r="D369" s="99">
        <f>VLOOKUP(A369,Лист1!A:C,3,0)</f>
        <v>23.017053598545044</v>
      </c>
      <c r="E369" s="45" t="str">
        <f>VLOOKUP(A369,Лист1!A:D,4,0)</f>
        <v>не работает</v>
      </c>
      <c r="J369"/>
      <c r="K369" s="11"/>
    </row>
    <row r="370" spans="1:11" x14ac:dyDescent="0.3">
      <c r="A370" s="29" t="s">
        <v>999</v>
      </c>
      <c r="B370" s="28">
        <v>1689343</v>
      </c>
      <c r="C370" s="46"/>
      <c r="D370" s="99">
        <f>VLOOKUP(A370,Лист1!A:C,3,0)</f>
        <v>16.420177079562734</v>
      </c>
      <c r="E370" s="45" t="str">
        <f>VLOOKUP(A370,Лист1!A:D,4,0)</f>
        <v>не работает</v>
      </c>
      <c r="J370"/>
      <c r="K370" s="11"/>
    </row>
    <row r="371" spans="1:11" x14ac:dyDescent="0.3">
      <c r="A371" s="29" t="s">
        <v>1000</v>
      </c>
      <c r="B371" s="28">
        <v>1746176</v>
      </c>
      <c r="C371" s="46"/>
      <c r="D371" s="99" t="str">
        <f>VLOOKUP(A371,Лист1!A:C,3,0)</f>
        <v>7,866</v>
      </c>
      <c r="E371" s="45" t="str">
        <f>VLOOKUP(A371,Лист1!A:D,4,0)</f>
        <v>не работает</v>
      </c>
      <c r="K371" s="11"/>
    </row>
    <row r="372" spans="1:11" x14ac:dyDescent="0.3">
      <c r="A372" s="29" t="s">
        <v>90</v>
      </c>
      <c r="B372" s="28">
        <v>1689280</v>
      </c>
      <c r="C372" s="46"/>
      <c r="D372" s="99" t="str">
        <f>VLOOKUP(A372,Лист1!A:C,3,0)</f>
        <v>16,084</v>
      </c>
      <c r="E372" s="45">
        <f>VLOOKUP(A372,Лист1!A:D,4,0)</f>
        <v>18.721</v>
      </c>
      <c r="F372" s="11">
        <f t="shared" si="6"/>
        <v>2.6370000000000005</v>
      </c>
      <c r="H372">
        <f>VLOOKUP(A372,Площадь!A:B,2,0)</f>
        <v>50.1</v>
      </c>
      <c r="K372" s="11"/>
    </row>
    <row r="373" spans="1:11" x14ac:dyDescent="0.3">
      <c r="A373" s="29" t="s">
        <v>1001</v>
      </c>
      <c r="B373" s="28">
        <v>1689636</v>
      </c>
      <c r="C373" s="46"/>
      <c r="D373" s="99">
        <f>VLOOKUP(A373,Лист1!A:C,3,0)</f>
        <v>5.1680000000000001</v>
      </c>
      <c r="E373" s="45">
        <f>VLOOKUP(A373,Лист1!A:D,4,0)</f>
        <v>5.55</v>
      </c>
      <c r="F373" s="11">
        <f t="shared" si="6"/>
        <v>0.38199999999999967</v>
      </c>
      <c r="H373">
        <f>VLOOKUP(A373,Площадь!A:B,2,0)</f>
        <v>34</v>
      </c>
      <c r="K373" s="11"/>
    </row>
    <row r="374" spans="1:11" x14ac:dyDescent="0.3">
      <c r="A374" s="29" t="s">
        <v>1002</v>
      </c>
      <c r="B374" s="28">
        <v>1689308</v>
      </c>
      <c r="C374" s="46"/>
      <c r="D374" s="99">
        <f>VLOOKUP(A374,Лист1!A:C,3,0)</f>
        <v>15.439</v>
      </c>
      <c r="E374" s="45">
        <f>VLOOKUP(A374,Лист1!A:D,4,0)</f>
        <v>23.808</v>
      </c>
      <c r="F374" s="11">
        <f t="shared" si="6"/>
        <v>8.3689999999999998</v>
      </c>
      <c r="H374">
        <f>VLOOKUP(A374,Площадь!A:B,2,0)</f>
        <v>58.9</v>
      </c>
      <c r="K374" s="11"/>
    </row>
    <row r="375" spans="1:11" x14ac:dyDescent="0.3">
      <c r="A375" s="29" t="s">
        <v>91</v>
      </c>
      <c r="B375" s="28">
        <v>1689556</v>
      </c>
      <c r="C375" s="46"/>
      <c r="D375" s="99" t="str">
        <f>VLOOKUP(A375,Лист1!A:C,3,0)</f>
        <v>14,932</v>
      </c>
      <c r="E375" s="45">
        <f>VLOOKUP(A375,Лист1!A:D,4,0)</f>
        <v>16.727</v>
      </c>
      <c r="F375" s="11">
        <f t="shared" si="6"/>
        <v>1.7949999999999999</v>
      </c>
      <c r="H375">
        <f>VLOOKUP(A375,Площадь!A:B,2,0)</f>
        <v>38.5</v>
      </c>
      <c r="K375" s="11"/>
    </row>
    <row r="376" spans="1:11" x14ac:dyDescent="0.3">
      <c r="A376" s="29" t="s">
        <v>92</v>
      </c>
      <c r="B376" s="28">
        <v>1689241</v>
      </c>
      <c r="C376" s="46"/>
      <c r="D376" s="99">
        <f>VLOOKUP(A376,Лист1!A:C,3,0)</f>
        <v>10.754844545623314</v>
      </c>
      <c r="E376" s="45">
        <f>VLOOKUP(A376,Лист1!A:D,4,0)</f>
        <v>11</v>
      </c>
      <c r="F376" s="11">
        <f t="shared" si="6"/>
        <v>0.24515545437668607</v>
      </c>
      <c r="H376">
        <f>VLOOKUP(A376,Площадь!A:B,2,0)</f>
        <v>33.4</v>
      </c>
      <c r="J376"/>
      <c r="K376" s="11"/>
    </row>
    <row r="377" spans="1:11" x14ac:dyDescent="0.3">
      <c r="A377" s="29" t="s">
        <v>93</v>
      </c>
      <c r="B377" s="28">
        <v>1689248</v>
      </c>
      <c r="C377" s="46"/>
      <c r="D377" s="99" t="str">
        <f>VLOOKUP(A377,Лист1!A:C,3,0)</f>
        <v>10,791</v>
      </c>
      <c r="E377" s="45">
        <f>VLOOKUP(A377,Лист1!A:D,4,0)</f>
        <v>12.603999999999999</v>
      </c>
      <c r="F377" s="11">
        <f t="shared" si="6"/>
        <v>1.8129999999999988</v>
      </c>
      <c r="H377">
        <f>VLOOKUP(A377,Площадь!A:B,2,0)</f>
        <v>32.799999999999997</v>
      </c>
      <c r="K377" s="11"/>
    </row>
    <row r="378" spans="1:11" x14ac:dyDescent="0.3">
      <c r="A378" s="29" t="s">
        <v>94</v>
      </c>
      <c r="B378" s="28">
        <v>1689476</v>
      </c>
      <c r="C378" s="46"/>
      <c r="D378" s="99" t="str">
        <f>VLOOKUP(A378,Лист1!A:C,3,0)</f>
        <v>нет</v>
      </c>
      <c r="E378" s="45" t="str">
        <f>VLOOKUP(A378,Лист1!A:D,4,0)</f>
        <v>не работает</v>
      </c>
      <c r="J378"/>
      <c r="K378" s="11"/>
    </row>
    <row r="379" spans="1:11" x14ac:dyDescent="0.3">
      <c r="A379" s="29" t="s">
        <v>95</v>
      </c>
      <c r="B379" s="28">
        <v>1689329</v>
      </c>
      <c r="C379" s="46"/>
      <c r="D379" s="99" t="str">
        <f>VLOOKUP(A379,Лист1!A:C,3,0)</f>
        <v>21,348</v>
      </c>
      <c r="E379" s="45">
        <f>VLOOKUP(A379,Лист1!A:D,4,0)</f>
        <v>24.85</v>
      </c>
      <c r="F379" s="11">
        <f t="shared" si="6"/>
        <v>3.5020000000000024</v>
      </c>
      <c r="H379">
        <f>VLOOKUP(A379,Площадь!A:B,2,0)</f>
        <v>70.599999999999994</v>
      </c>
      <c r="K379" s="11"/>
    </row>
    <row r="380" spans="1:11" x14ac:dyDescent="0.3">
      <c r="A380" s="29" t="s">
        <v>96</v>
      </c>
      <c r="B380" s="28">
        <v>1747402</v>
      </c>
      <c r="C380" s="46"/>
      <c r="D380" s="99">
        <f>VLOOKUP(A380,Лист1!A:C,3,0)</f>
        <v>19.354003692174039</v>
      </c>
      <c r="E380" s="45" t="str">
        <f>VLOOKUP(A380,Лист1!A:D,4,0)</f>
        <v>нет</v>
      </c>
      <c r="J380"/>
      <c r="K380" s="11"/>
    </row>
    <row r="381" spans="1:11" x14ac:dyDescent="0.3">
      <c r="A381" s="29" t="s">
        <v>20</v>
      </c>
      <c r="B381" s="28">
        <v>1743774</v>
      </c>
      <c r="C381" s="46"/>
      <c r="D381" s="99" t="str">
        <f>VLOOKUP(A381,Лист1!A:C,3,0)</f>
        <v>12,605</v>
      </c>
      <c r="E381" s="45">
        <f>VLOOKUP(A381,Лист1!A:D,4,0)</f>
        <v>13.577999999999999</v>
      </c>
      <c r="F381" s="11">
        <f t="shared" si="6"/>
        <v>0.97299999999999898</v>
      </c>
      <c r="H381">
        <f>VLOOKUP(A381,Площадь!A:B,2,0)</f>
        <v>33.6</v>
      </c>
      <c r="K381" s="11"/>
    </row>
    <row r="382" spans="1:11" x14ac:dyDescent="0.3">
      <c r="A382" s="29" t="s">
        <v>97</v>
      </c>
      <c r="B382" s="28">
        <v>1747405</v>
      </c>
      <c r="C382" s="46"/>
      <c r="D382" s="99">
        <f>VLOOKUP(A382,Лист1!A:C,3,0)</f>
        <v>18.463999999999999</v>
      </c>
      <c r="E382" s="45">
        <f>VLOOKUP(A382,Лист1!A:D,4,0)</f>
        <v>20.875</v>
      </c>
      <c r="F382" s="11">
        <f t="shared" si="6"/>
        <v>2.4110000000000014</v>
      </c>
      <c r="H382">
        <f>VLOOKUP(A382,Площадь!A:B,2,0)</f>
        <v>38.5</v>
      </c>
      <c r="K382" s="11"/>
    </row>
    <row r="383" spans="1:11" x14ac:dyDescent="0.3">
      <c r="A383" s="29" t="s">
        <v>98</v>
      </c>
      <c r="B383" s="28">
        <v>1747410</v>
      </c>
      <c r="C383" s="46"/>
      <c r="D383" s="99" t="str">
        <f>VLOOKUP(A383,Лист1!A:C,3,0)</f>
        <v>10,403</v>
      </c>
      <c r="E383" s="45">
        <f>VLOOKUP(A383,Лист1!A:D,4,0)</f>
        <v>12.215999999999999</v>
      </c>
      <c r="F383" s="11">
        <f t="shared" si="6"/>
        <v>1.8129999999999988</v>
      </c>
      <c r="H383">
        <f>VLOOKUP(A383,Площадь!A:B,2,0)</f>
        <v>33.4</v>
      </c>
      <c r="K383" s="11"/>
    </row>
    <row r="384" spans="1:11" x14ac:dyDescent="0.3">
      <c r="A384" s="29" t="s">
        <v>99</v>
      </c>
      <c r="B384" s="28">
        <v>1747412</v>
      </c>
      <c r="C384" s="46"/>
      <c r="D384" s="99" t="str">
        <f>VLOOKUP(A384,Лист1!A:C,3,0)</f>
        <v>нет</v>
      </c>
      <c r="E384" s="45" t="str">
        <f>VLOOKUP(A384,Лист1!A:D,4,0)</f>
        <v>нет</v>
      </c>
      <c r="J384"/>
      <c r="K384" s="11"/>
    </row>
    <row r="385" spans="1:11" x14ac:dyDescent="0.3">
      <c r="A385" s="29" t="s">
        <v>100</v>
      </c>
      <c r="B385" s="28">
        <v>1747408</v>
      </c>
      <c r="C385" s="46"/>
      <c r="D385" s="99">
        <f>VLOOKUP(A385,Лист1!A:C,3,0)</f>
        <v>12.325008397886048</v>
      </c>
      <c r="E385" s="45" t="str">
        <f>VLOOKUP(A385,Лист1!A:D,4,0)</f>
        <v>нет</v>
      </c>
      <c r="J385"/>
      <c r="K385" s="11"/>
    </row>
    <row r="386" spans="1:11" x14ac:dyDescent="0.3">
      <c r="A386" s="29" t="s">
        <v>101</v>
      </c>
      <c r="B386" s="28">
        <v>1747469</v>
      </c>
      <c r="C386" s="46"/>
      <c r="D386" s="99">
        <f>VLOOKUP(A386,Лист1!A:C,3,0)</f>
        <v>22.60121079176621</v>
      </c>
      <c r="E386" s="45" t="str">
        <f>VLOOKUP(A386,Лист1!A:D,4,0)</f>
        <v>нет</v>
      </c>
      <c r="J386"/>
      <c r="K386" s="11"/>
    </row>
    <row r="387" spans="1:11" x14ac:dyDescent="0.3">
      <c r="A387" s="29" t="s">
        <v>102</v>
      </c>
      <c r="B387" s="28">
        <v>1747413</v>
      </c>
      <c r="C387" s="46"/>
      <c r="D387" s="99">
        <f>VLOOKUP(A387,Лист1!A:C,3,0)</f>
        <v>19.08706681843497</v>
      </c>
      <c r="E387" s="45" t="str">
        <f>VLOOKUP(A387,Лист1!A:D,4,0)</f>
        <v>не работает</v>
      </c>
      <c r="J387"/>
      <c r="K387" s="11"/>
    </row>
    <row r="388" spans="1:11" x14ac:dyDescent="0.3">
      <c r="A388" s="29" t="s">
        <v>103</v>
      </c>
      <c r="B388" s="28">
        <v>1689391</v>
      </c>
      <c r="C388" s="46"/>
      <c r="D388" s="99" t="str">
        <f>VLOOKUP(A388,Лист1!A:C,3,0)</f>
        <v>нет</v>
      </c>
      <c r="E388" s="45">
        <f>VLOOKUP(A388,Лист1!A:D,4,0)</f>
        <v>20.126999999999999</v>
      </c>
      <c r="K388" s="11"/>
    </row>
    <row r="389" spans="1:11" x14ac:dyDescent="0.3">
      <c r="A389" s="29" t="s">
        <v>104</v>
      </c>
      <c r="B389" s="28">
        <v>1747404</v>
      </c>
      <c r="C389" s="46"/>
      <c r="D389" s="99">
        <f>VLOOKUP(A389,Лист1!A:C,3,0)</f>
        <v>11.605144545623313</v>
      </c>
      <c r="E389" s="45" t="str">
        <f>VLOOKUP(A389,Лист1!A:D,4,0)</f>
        <v>не работает</v>
      </c>
      <c r="J389"/>
      <c r="K389" s="11"/>
    </row>
    <row r="390" spans="1:11" x14ac:dyDescent="0.3">
      <c r="A390" s="29" t="s">
        <v>105</v>
      </c>
      <c r="B390" s="28">
        <v>1747403</v>
      </c>
      <c r="C390" s="46"/>
      <c r="D390" s="99">
        <f>VLOOKUP(A390,Лист1!A:C,3,0)</f>
        <v>3.7309999999999999</v>
      </c>
      <c r="E390" s="45">
        <f>VLOOKUP(A390,Лист1!A:D,4,0)</f>
        <v>3.734</v>
      </c>
      <c r="F390" s="11">
        <f t="shared" ref="F390:F451" si="7">E390-D390</f>
        <v>3.0000000000001137E-3</v>
      </c>
      <c r="H390">
        <f>VLOOKUP(A390,Площадь!A:B,2,0)</f>
        <v>32.799999999999997</v>
      </c>
      <c r="K390" s="11"/>
    </row>
    <row r="391" spans="1:11" x14ac:dyDescent="0.3">
      <c r="A391" s="29" t="s">
        <v>106</v>
      </c>
      <c r="B391" s="28">
        <v>1747399</v>
      </c>
      <c r="C391" s="46"/>
      <c r="D391" s="99" t="str">
        <f>VLOOKUP(A391,Лист1!A:C,3,0)</f>
        <v>6,268</v>
      </c>
      <c r="E391" s="45">
        <f>VLOOKUP(A391,Лист1!A:D,4,0)</f>
        <v>6.702</v>
      </c>
      <c r="F391" s="11">
        <f t="shared" si="7"/>
        <v>0.43400000000000016</v>
      </c>
      <c r="H391">
        <f>VLOOKUP(A391,Площадь!A:B,2,0)</f>
        <v>32.700000000000003</v>
      </c>
      <c r="K391" s="11"/>
    </row>
    <row r="392" spans="1:11" x14ac:dyDescent="0.3">
      <c r="A392" s="29" t="s">
        <v>21</v>
      </c>
      <c r="B392" s="28">
        <v>1745781</v>
      </c>
      <c r="C392" s="46"/>
      <c r="D392" s="99" t="str">
        <f>VLOOKUP(A392,Лист1!A:C,3,0)</f>
        <v>25,435</v>
      </c>
      <c r="E392" s="45">
        <f>VLOOKUP(A392,Лист1!A:D,4,0)</f>
        <v>29.069099999999999</v>
      </c>
      <c r="F392" s="11">
        <f t="shared" si="7"/>
        <v>3.6341000000000001</v>
      </c>
      <c r="H392">
        <f>VLOOKUP(A392,Площадь!A:B,2,0)</f>
        <v>72.400000000000006</v>
      </c>
      <c r="K392" s="11"/>
    </row>
    <row r="393" spans="1:11" x14ac:dyDescent="0.3">
      <c r="A393" s="29" t="s">
        <v>107</v>
      </c>
      <c r="B393" s="28">
        <v>1745765</v>
      </c>
      <c r="C393" s="46"/>
      <c r="D393" s="99" t="str">
        <f>VLOOKUP(A393,Лист1!A:C,3,0)</f>
        <v>21,268</v>
      </c>
      <c r="E393" s="45">
        <f>VLOOKUP(A393,Лист1!A:D,4,0)</f>
        <v>25.093</v>
      </c>
      <c r="F393" s="11">
        <f t="shared" si="7"/>
        <v>3.8249999999999993</v>
      </c>
      <c r="H393">
        <f>VLOOKUP(A393,Площадь!A:B,2,0)</f>
        <v>70.599999999999994</v>
      </c>
      <c r="K393" s="11"/>
    </row>
    <row r="394" spans="1:11" x14ac:dyDescent="0.3">
      <c r="A394" s="29" t="s">
        <v>108</v>
      </c>
      <c r="B394" s="28">
        <v>1689398</v>
      </c>
      <c r="C394" s="46"/>
      <c r="D394" s="99" t="str">
        <f>VLOOKUP(A394,Лист1!A:C,3,0)</f>
        <v>1,628</v>
      </c>
      <c r="E394" s="45">
        <f>VLOOKUP(A394,Лист1!A:D,4,0)</f>
        <v>3.4660000000000002</v>
      </c>
      <c r="F394" s="11">
        <f t="shared" si="7"/>
        <v>1.8380000000000003</v>
      </c>
      <c r="H394">
        <f>VLOOKUP(A394,Площадь!A:B,2,0)</f>
        <v>50.1</v>
      </c>
      <c r="K394" s="11"/>
    </row>
    <row r="395" spans="1:11" x14ac:dyDescent="0.3">
      <c r="A395" s="29" t="s">
        <v>109</v>
      </c>
      <c r="B395" s="28">
        <v>1689411</v>
      </c>
      <c r="C395" s="46"/>
      <c r="D395" s="99" t="str">
        <f>VLOOKUP(A395,Лист1!A:C,3,0)</f>
        <v>17,387</v>
      </c>
      <c r="E395" s="45">
        <f>VLOOKUP(A395,Лист1!A:D,4,0)</f>
        <v>19.329999999999998</v>
      </c>
      <c r="F395" s="11">
        <f t="shared" si="7"/>
        <v>1.9429999999999978</v>
      </c>
      <c r="H395">
        <f>VLOOKUP(A395,Площадь!A:B,2,0)</f>
        <v>38.5</v>
      </c>
      <c r="K395" s="11"/>
    </row>
    <row r="396" spans="1:11" x14ac:dyDescent="0.3">
      <c r="A396" s="29" t="s">
        <v>110</v>
      </c>
      <c r="B396" s="28">
        <v>1689396</v>
      </c>
      <c r="C396" s="46"/>
      <c r="D396" s="99" t="str">
        <f>VLOOKUP(A396,Лист1!A:C,3,0)</f>
        <v>10,182</v>
      </c>
      <c r="E396" s="45">
        <f>VLOOKUP(A396,Лист1!A:D,4,0)</f>
        <v>10.959</v>
      </c>
      <c r="F396" s="11">
        <f t="shared" si="7"/>
        <v>0.77699999999999925</v>
      </c>
      <c r="H396">
        <f>VLOOKUP(A396,Площадь!A:B,2,0)</f>
        <v>33.4</v>
      </c>
      <c r="K396" s="11"/>
    </row>
    <row r="397" spans="1:11" x14ac:dyDescent="0.3">
      <c r="A397" s="29" t="s">
        <v>111</v>
      </c>
      <c r="B397" s="28">
        <v>1689401</v>
      </c>
      <c r="C397" s="46"/>
      <c r="D397" s="99">
        <f>VLOOKUP(A397,Лист1!A:C,3,0)</f>
        <v>11.067531359347477</v>
      </c>
      <c r="E397" s="45">
        <f>VLOOKUP(A397,Лист1!A:D,4,0)</f>
        <v>11.493</v>
      </c>
      <c r="F397" s="11">
        <f t="shared" si="7"/>
        <v>0.42546864065252343</v>
      </c>
      <c r="H397">
        <f>VLOOKUP(A397,Площадь!A:B,2,0)</f>
        <v>32.799999999999997</v>
      </c>
      <c r="J397"/>
      <c r="K397" s="11"/>
    </row>
    <row r="398" spans="1:11" x14ac:dyDescent="0.3">
      <c r="A398" s="29" t="s">
        <v>112</v>
      </c>
      <c r="B398" s="28">
        <v>1689399</v>
      </c>
      <c r="C398" s="46"/>
      <c r="D398" s="99" t="str">
        <f>VLOOKUP(A398,Лист1!A:C,3,0)</f>
        <v>12,044</v>
      </c>
      <c r="E398" s="45">
        <f>VLOOKUP(A398,Лист1!A:D,4,0)</f>
        <v>12.599</v>
      </c>
      <c r="F398" s="11">
        <f t="shared" si="7"/>
        <v>0.55499999999999972</v>
      </c>
      <c r="H398">
        <f>VLOOKUP(A398,Площадь!A:B,2,0)</f>
        <v>32.700000000000003</v>
      </c>
      <c r="K398" s="11"/>
    </row>
    <row r="399" spans="1:11" x14ac:dyDescent="0.3">
      <c r="A399" s="29" t="s">
        <v>113</v>
      </c>
      <c r="B399" s="28">
        <v>1689410</v>
      </c>
      <c r="C399" s="46"/>
      <c r="D399" s="99" t="str">
        <f>VLOOKUP(A399,Лист1!A:C,3,0)</f>
        <v>нет</v>
      </c>
      <c r="E399" s="45" t="str">
        <f>VLOOKUP(A399,Лист1!A:D,4,0)</f>
        <v>не работает</v>
      </c>
      <c r="J399"/>
      <c r="K399" s="11"/>
    </row>
    <row r="400" spans="1:11" x14ac:dyDescent="0.3">
      <c r="A400" s="29" t="s">
        <v>114</v>
      </c>
      <c r="B400" s="28">
        <v>1689405</v>
      </c>
      <c r="C400" s="46"/>
      <c r="D400" s="99" t="str">
        <f>VLOOKUP(A400,Лист1!A:C,3,0)</f>
        <v>17,333</v>
      </c>
      <c r="E400" s="45">
        <f>VLOOKUP(A400,Лист1!A:D,4,0)</f>
        <v>19.420999999999999</v>
      </c>
      <c r="F400" s="11">
        <f t="shared" si="7"/>
        <v>2.088000000000001</v>
      </c>
      <c r="H400">
        <f>VLOOKUP(A400,Площадь!A:B,2,0)</f>
        <v>50.1</v>
      </c>
      <c r="K400" s="11"/>
    </row>
    <row r="401" spans="1:11" x14ac:dyDescent="0.3">
      <c r="A401" s="29" t="s">
        <v>115</v>
      </c>
      <c r="B401" s="28">
        <v>1689389</v>
      </c>
      <c r="C401" s="46"/>
      <c r="D401" s="99" t="str">
        <f>VLOOKUP(A401,Лист1!A:C,3,0)</f>
        <v>нет</v>
      </c>
      <c r="E401" s="45" t="str">
        <f>VLOOKUP(A401,Лист1!A:D,4,0)</f>
        <v>не работает</v>
      </c>
      <c r="J401"/>
      <c r="K401" s="11"/>
    </row>
    <row r="402" spans="1:11" x14ac:dyDescent="0.3">
      <c r="A402" s="29" t="s">
        <v>116</v>
      </c>
      <c r="B402" s="28">
        <v>1689395</v>
      </c>
      <c r="C402" s="46"/>
      <c r="D402" s="99">
        <f>VLOOKUP(A402,Лист1!A:C,3,0)</f>
        <v>9.152244545623315</v>
      </c>
      <c r="E402" s="45" t="str">
        <f>VLOOKUP(A402,Лист1!A:D,4,0)</f>
        <v>не работает</v>
      </c>
      <c r="J402"/>
      <c r="K402" s="11"/>
    </row>
    <row r="403" spans="1:11" x14ac:dyDescent="0.3">
      <c r="A403" s="29" t="s">
        <v>22</v>
      </c>
      <c r="B403" s="28">
        <v>1745785</v>
      </c>
      <c r="C403" s="46"/>
      <c r="D403" s="99" t="str">
        <f>VLOOKUP(A403,Лист1!A:C,3,0)</f>
        <v>20,132</v>
      </c>
      <c r="E403" s="45">
        <f>VLOOKUP(A403,Лист1!A:D,4,0)</f>
        <v>22.154</v>
      </c>
      <c r="F403" s="11">
        <f t="shared" si="7"/>
        <v>2.0219999999999985</v>
      </c>
      <c r="H403">
        <f>VLOOKUP(A403,Площадь!A:B,2,0)</f>
        <v>50.1</v>
      </c>
      <c r="K403" s="11"/>
    </row>
    <row r="404" spans="1:11" x14ac:dyDescent="0.3">
      <c r="A404" s="29" t="s">
        <v>117</v>
      </c>
      <c r="B404" s="28">
        <v>1689403</v>
      </c>
      <c r="C404" s="46"/>
      <c r="D404" s="99" t="str">
        <f>VLOOKUP(A404,Лист1!A:C,3,0)</f>
        <v>нет</v>
      </c>
      <c r="E404" s="45" t="str">
        <f>VLOOKUP(A404,Лист1!A:D,4,0)</f>
        <v>не работает</v>
      </c>
      <c r="J404"/>
      <c r="K404" s="11"/>
    </row>
    <row r="405" spans="1:11" x14ac:dyDescent="0.3">
      <c r="A405" s="29" t="s">
        <v>118</v>
      </c>
      <c r="B405" s="28">
        <v>1689397</v>
      </c>
      <c r="C405" s="46"/>
      <c r="D405" s="99">
        <f>VLOOKUP(A405,Лист1!A:C,3,0)</f>
        <v>11.655919061134199</v>
      </c>
      <c r="E405" s="45" t="str">
        <f>VLOOKUP(A405,Лист1!A:D,4,0)</f>
        <v>не работает</v>
      </c>
      <c r="J405"/>
      <c r="K405" s="11"/>
    </row>
    <row r="406" spans="1:11" x14ac:dyDescent="0.3">
      <c r="A406" s="29" t="s">
        <v>119</v>
      </c>
      <c r="B406" s="28">
        <v>1689412</v>
      </c>
      <c r="C406" s="46"/>
      <c r="D406" s="99" t="str">
        <f>VLOOKUP(A406,Лист1!A:C,3,0)</f>
        <v>20,884</v>
      </c>
      <c r="E406" s="45">
        <f>VLOOKUP(A406,Лист1!A:D,4,0)</f>
        <v>23.872</v>
      </c>
      <c r="F406" s="11">
        <f t="shared" si="7"/>
        <v>2.9879999999999995</v>
      </c>
      <c r="H406">
        <f>VLOOKUP(A406,Площадь!A:B,2,0)</f>
        <v>70.599999999999994</v>
      </c>
      <c r="K406" s="11"/>
    </row>
    <row r="407" spans="1:11" x14ac:dyDescent="0.3">
      <c r="A407" s="29" t="s">
        <v>120</v>
      </c>
      <c r="B407" s="28">
        <v>1689388</v>
      </c>
      <c r="C407" s="46"/>
      <c r="D407" s="99" t="str">
        <f>VLOOKUP(A407,Лист1!A:C,3,0)</f>
        <v>19,224</v>
      </c>
      <c r="E407" s="45">
        <f>VLOOKUP(A407,Лист1!A:D,4,0)</f>
        <v>19.231000000000002</v>
      </c>
      <c r="F407" s="11">
        <f t="shared" si="7"/>
        <v>7.0000000000014495E-3</v>
      </c>
      <c r="H407">
        <f>VLOOKUP(A407,Площадь!A:B,2,0)</f>
        <v>50.1</v>
      </c>
      <c r="K407" s="11"/>
    </row>
    <row r="408" spans="1:11" x14ac:dyDescent="0.3">
      <c r="A408" s="29" t="s">
        <v>121</v>
      </c>
      <c r="B408" s="28">
        <v>1689413</v>
      </c>
      <c r="C408" s="46"/>
      <c r="D408" s="99">
        <f>VLOOKUP(A408,Лист1!A:C,3,0)</f>
        <v>22.752340162648711</v>
      </c>
      <c r="E408" s="45" t="str">
        <f>VLOOKUP(A408,Лист1!A:D,4,0)</f>
        <v>не работает</v>
      </c>
      <c r="J408"/>
      <c r="K408" s="11"/>
    </row>
    <row r="409" spans="1:11" x14ac:dyDescent="0.3">
      <c r="A409" s="29" t="s">
        <v>122</v>
      </c>
      <c r="B409" s="28">
        <v>1689408</v>
      </c>
      <c r="C409" s="46"/>
      <c r="D409" s="99" t="str">
        <f>VLOOKUP(A409,Лист1!A:C,3,0)</f>
        <v>6,111</v>
      </c>
      <c r="E409" s="45">
        <f>VLOOKUP(A409,Лист1!A:D,4,0)</f>
        <v>7.39</v>
      </c>
      <c r="F409" s="11">
        <f t="shared" si="7"/>
        <v>1.2789999999999999</v>
      </c>
      <c r="H409">
        <f>VLOOKUP(A409,Площадь!A:B,2,0)</f>
        <v>33.4</v>
      </c>
      <c r="K409" s="11"/>
    </row>
    <row r="410" spans="1:11" x14ac:dyDescent="0.3">
      <c r="A410" s="29" t="s">
        <v>123</v>
      </c>
      <c r="B410" s="28">
        <v>1689390</v>
      </c>
      <c r="C410" s="46"/>
      <c r="D410" s="99">
        <f>VLOOKUP(A410,Лист1!A:C,3,0)</f>
        <v>11.352308416061218</v>
      </c>
      <c r="E410" s="45" t="str">
        <f>VLOOKUP(A410,Лист1!A:D,4,0)</f>
        <v>не работает</v>
      </c>
      <c r="J410"/>
      <c r="K410" s="11"/>
    </row>
    <row r="411" spans="1:11" x14ac:dyDescent="0.3">
      <c r="A411" s="29" t="s">
        <v>124</v>
      </c>
      <c r="B411" s="28">
        <v>1689385</v>
      </c>
      <c r="C411" s="46"/>
      <c r="D411" s="99" t="str">
        <f>VLOOKUP(A411,Лист1!A:C,3,0)</f>
        <v>нет</v>
      </c>
      <c r="E411" s="45" t="str">
        <f>VLOOKUP(A411,Лист1!A:D,4,0)</f>
        <v>не работает</v>
      </c>
      <c r="J411"/>
      <c r="K411" s="11"/>
    </row>
    <row r="412" spans="1:11" x14ac:dyDescent="0.3">
      <c r="A412" s="29" t="s">
        <v>125</v>
      </c>
      <c r="B412" s="28"/>
      <c r="C412" s="46"/>
      <c r="D412" s="99">
        <f>VLOOKUP(A412,Лист1!A:C,3,0)</f>
        <v>24.321210791766209</v>
      </c>
      <c r="E412" s="45" t="str">
        <f>VLOOKUP(A412,Лист1!A:D,4,0)</f>
        <v>не работает</v>
      </c>
      <c r="J412"/>
      <c r="K412" s="11"/>
    </row>
    <row r="413" spans="1:11" x14ac:dyDescent="0.3">
      <c r="A413" s="29" t="s">
        <v>126</v>
      </c>
      <c r="B413" s="28">
        <v>1689384</v>
      </c>
      <c r="C413" s="46"/>
      <c r="D413" s="99" t="str">
        <f>VLOOKUP(A413,Лист1!A:C,3,0)</f>
        <v>20,462</v>
      </c>
      <c r="E413" s="45">
        <f>VLOOKUP(A413,Лист1!A:D,4,0)</f>
        <v>23.327999999999999</v>
      </c>
      <c r="F413" s="11">
        <f t="shared" si="7"/>
        <v>2.8659999999999997</v>
      </c>
      <c r="H413">
        <f>VLOOKUP(A413,Площадь!A:B,2,0)</f>
        <v>50.6</v>
      </c>
      <c r="K413" s="11"/>
    </row>
    <row r="414" spans="1:11" x14ac:dyDescent="0.3">
      <c r="A414" s="29" t="s">
        <v>23</v>
      </c>
      <c r="B414" s="28">
        <v>1745780</v>
      </c>
      <c r="C414" s="46"/>
      <c r="D414" s="99" t="str">
        <f>VLOOKUP(A414,Лист1!A:C,3,0)</f>
        <v>16,87</v>
      </c>
      <c r="E414" s="45">
        <f>VLOOKUP(A414,Лист1!A:D,4,0)</f>
        <v>18.23</v>
      </c>
      <c r="F414" s="11">
        <f t="shared" si="7"/>
        <v>1.3599999999999994</v>
      </c>
      <c r="H414">
        <f>VLOOKUP(A414,Площадь!A:B,2,0)</f>
        <v>38.5</v>
      </c>
      <c r="K414" s="11"/>
    </row>
    <row r="415" spans="1:11" x14ac:dyDescent="0.3">
      <c r="A415" s="29" t="s">
        <v>127</v>
      </c>
      <c r="B415" s="28">
        <v>1689409</v>
      </c>
      <c r="C415" s="46"/>
      <c r="D415" s="99">
        <f>VLOOKUP(A415,Лист1!A:C,3,0)</f>
        <v>21.428909047032992</v>
      </c>
      <c r="E415" s="45">
        <f>VLOOKUP(A415,Лист1!A:D,4,0)</f>
        <v>23.02</v>
      </c>
      <c r="F415" s="11">
        <f t="shared" si="7"/>
        <v>1.5910909529670079</v>
      </c>
      <c r="H415">
        <f>VLOOKUP(A415,Площадь!A:B,2,0)</f>
        <v>38.799999999999997</v>
      </c>
      <c r="J415"/>
      <c r="K415" s="11"/>
    </row>
    <row r="416" spans="1:11" x14ac:dyDescent="0.3">
      <c r="A416" s="29" t="s">
        <v>128</v>
      </c>
      <c r="B416" s="28">
        <v>1689393</v>
      </c>
      <c r="C416" s="46"/>
      <c r="D416" s="99" t="str">
        <f>VLOOKUP(A416,Лист1!A:C,3,0)</f>
        <v>нет</v>
      </c>
      <c r="E416" s="45" t="str">
        <f>VLOOKUP(A416,Лист1!A:D,4,0)</f>
        <v>не работает</v>
      </c>
      <c r="J416"/>
      <c r="K416" s="11"/>
    </row>
    <row r="417" spans="1:11" x14ac:dyDescent="0.3">
      <c r="A417" s="29" t="s">
        <v>129</v>
      </c>
      <c r="B417" s="28">
        <v>1689400</v>
      </c>
      <c r="C417" s="46"/>
      <c r="D417" s="99">
        <f>VLOOKUP(A417,Лист1!A:C,3,0)</f>
        <v>11.617623205193176</v>
      </c>
      <c r="E417" s="45" t="str">
        <f>VLOOKUP(A417,Лист1!A:D,4,0)</f>
        <v>нет</v>
      </c>
      <c r="J417"/>
      <c r="K417" s="11"/>
    </row>
    <row r="418" spans="1:11" x14ac:dyDescent="0.3">
      <c r="A418" s="29" t="s">
        <v>130</v>
      </c>
      <c r="B418" s="28">
        <v>1747400</v>
      </c>
      <c r="C418" s="46"/>
      <c r="D418" s="99" t="str">
        <f>VLOOKUP(A418,Лист1!A:C,3,0)</f>
        <v>нет</v>
      </c>
      <c r="E418" s="45" t="str">
        <f>VLOOKUP(A418,Лист1!A:D,4,0)</f>
        <v>не работает</v>
      </c>
      <c r="J418"/>
      <c r="K418" s="11"/>
    </row>
    <row r="419" spans="1:11" x14ac:dyDescent="0.3">
      <c r="A419" s="29" t="s">
        <v>131</v>
      </c>
      <c r="B419" s="28">
        <v>1689387</v>
      </c>
      <c r="C419" s="46"/>
      <c r="D419" s="99" t="str">
        <f>VLOOKUP(A419,Лист1!A:C,3,0)</f>
        <v>25,439</v>
      </c>
      <c r="E419" s="45">
        <f>VLOOKUP(A419,Лист1!A:D,4,0)</f>
        <v>28.260999999999999</v>
      </c>
      <c r="F419" s="11">
        <f t="shared" si="7"/>
        <v>2.8219999999999992</v>
      </c>
      <c r="H419">
        <f>VLOOKUP(A419,Площадь!A:B,2,0)</f>
        <v>71.5</v>
      </c>
      <c r="K419" s="11"/>
    </row>
    <row r="420" spans="1:11" x14ac:dyDescent="0.3">
      <c r="A420" s="29" t="s">
        <v>132</v>
      </c>
      <c r="B420" s="28">
        <v>1689662</v>
      </c>
      <c r="C420" s="46"/>
      <c r="D420" s="99" t="str">
        <f>VLOOKUP(A420,Лист1!A:C,3,0)</f>
        <v>15,268</v>
      </c>
      <c r="E420" s="45">
        <f>VLOOKUP(A420,Лист1!A:D,4,0)</f>
        <v>18.452000000000002</v>
      </c>
      <c r="F420" s="11">
        <f t="shared" si="7"/>
        <v>3.1840000000000011</v>
      </c>
      <c r="H420">
        <f>VLOOKUP(A420,Площадь!A:B,2,0)</f>
        <v>69.5</v>
      </c>
      <c r="K420" s="11"/>
    </row>
    <row r="421" spans="1:11" x14ac:dyDescent="0.3">
      <c r="A421" s="29" t="s">
        <v>133</v>
      </c>
      <c r="B421" s="28">
        <v>1689664</v>
      </c>
      <c r="C421" s="46"/>
      <c r="D421" s="99" t="str">
        <f>VLOOKUP(A421,Лист1!A:C,3,0)</f>
        <v>13,524</v>
      </c>
      <c r="E421" s="45">
        <f>VLOOKUP(A421,Лист1!A:D,4,0)</f>
        <v>14.632999999999999</v>
      </c>
      <c r="F421" s="11">
        <f t="shared" si="7"/>
        <v>1.109</v>
      </c>
      <c r="H421">
        <f>VLOOKUP(A421,Площадь!A:B,2,0)</f>
        <v>30.6</v>
      </c>
      <c r="K421" s="11"/>
    </row>
    <row r="422" spans="1:11" x14ac:dyDescent="0.3">
      <c r="A422" s="29" t="s">
        <v>134</v>
      </c>
      <c r="B422" s="28">
        <v>1689667</v>
      </c>
      <c r="C422" s="46"/>
      <c r="D422" s="99">
        <f>VLOOKUP(A422,Лист1!A:C,3,0)</f>
        <v>14.830421704191707</v>
      </c>
      <c r="E422" s="45" t="str">
        <f>VLOOKUP(A422,Лист1!A:D,4,0)</f>
        <v>нет</v>
      </c>
      <c r="J422"/>
      <c r="K422" s="11"/>
    </row>
    <row r="423" spans="1:11" x14ac:dyDescent="0.3">
      <c r="A423" s="29" t="s">
        <v>135</v>
      </c>
      <c r="B423" s="28">
        <v>1689661</v>
      </c>
      <c r="C423" s="46"/>
      <c r="D423" s="99">
        <f>VLOOKUP(A423,Лист1!A:C,3,0)</f>
        <v>19.420421704191707</v>
      </c>
      <c r="E423" s="45" t="str">
        <f>VLOOKUP(A423,Лист1!A:D,4,0)</f>
        <v>нет</v>
      </c>
      <c r="J423"/>
      <c r="K423" s="11"/>
    </row>
    <row r="424" spans="1:11" x14ac:dyDescent="0.3">
      <c r="A424" s="29" t="s">
        <v>136</v>
      </c>
      <c r="B424" s="28">
        <v>1689656</v>
      </c>
      <c r="C424" s="46"/>
      <c r="D424" s="99" t="str">
        <f>VLOOKUP(A424,Лист1!A:C,3,0)</f>
        <v>17,358</v>
      </c>
      <c r="E424" s="45" t="str">
        <f>VLOOKUP(A424,Лист1!A:D,4,0)</f>
        <v>нет</v>
      </c>
      <c r="K424" s="11"/>
    </row>
    <row r="425" spans="1:11" x14ac:dyDescent="0.3">
      <c r="A425" s="29" t="s">
        <v>24</v>
      </c>
      <c r="B425" s="28">
        <v>1746168</v>
      </c>
      <c r="C425" s="46"/>
      <c r="D425" s="99" t="str">
        <f>VLOOKUP(A425,Лист1!A:C,3,0)</f>
        <v>12,511</v>
      </c>
      <c r="E425" s="45">
        <f>VLOOKUP(A425,Лист1!A:D,4,0)</f>
        <v>13.882</v>
      </c>
      <c r="F425" s="11">
        <f t="shared" si="7"/>
        <v>1.3710000000000004</v>
      </c>
      <c r="H425">
        <f>VLOOKUP(A425,Площадь!A:B,2,0)</f>
        <v>33.4</v>
      </c>
      <c r="K425" s="11"/>
    </row>
    <row r="426" spans="1:11" x14ac:dyDescent="0.3">
      <c r="A426" s="29" t="s">
        <v>137</v>
      </c>
      <c r="B426" s="28">
        <v>1689654</v>
      </c>
      <c r="C426" s="46"/>
      <c r="D426" s="99" t="str">
        <f>VLOOKUP(A426,Лист1!A:C,3,0)</f>
        <v>11,295</v>
      </c>
      <c r="E426" s="45">
        <f>VLOOKUP(A426,Лист1!A:D,4,0)</f>
        <v>12.616</v>
      </c>
      <c r="F426" s="11">
        <f t="shared" si="7"/>
        <v>1.3209999999999997</v>
      </c>
      <c r="H426">
        <f>VLOOKUP(A426,Площадь!A:B,2,0)</f>
        <v>35.200000000000003</v>
      </c>
      <c r="K426" s="11"/>
    </row>
    <row r="427" spans="1:11" x14ac:dyDescent="0.3">
      <c r="A427" s="29" t="s">
        <v>1003</v>
      </c>
      <c r="B427" s="28">
        <v>1689668</v>
      </c>
      <c r="C427" s="46"/>
      <c r="D427" s="99" t="str">
        <f>VLOOKUP(A427,Лист1!A:C,3,0)</f>
        <v>15,735</v>
      </c>
      <c r="E427" s="45" t="str">
        <f>VLOOKUP(A427,Лист1!A:D,4,0)</f>
        <v>нет</v>
      </c>
      <c r="K427" s="11"/>
    </row>
    <row r="428" spans="1:11" x14ac:dyDescent="0.3">
      <c r="A428" s="29" t="s">
        <v>1004</v>
      </c>
      <c r="B428" s="28">
        <v>1689657</v>
      </c>
      <c r="C428" s="46"/>
      <c r="D428" s="99" t="str">
        <f>VLOOKUP(A428,Лист1!A:C,3,0)</f>
        <v>19,308</v>
      </c>
      <c r="E428" s="45">
        <f>VLOOKUP(A428,Лист1!A:D,4,0)</f>
        <v>22.085000000000001</v>
      </c>
      <c r="F428" s="11">
        <f t="shared" si="7"/>
        <v>2.777000000000001</v>
      </c>
      <c r="H428">
        <f>VLOOKUP(A428,Площадь!A:B,2,0)</f>
        <v>51.3</v>
      </c>
      <c r="K428" s="11"/>
    </row>
    <row r="429" spans="1:11" x14ac:dyDescent="0.3">
      <c r="A429" s="29" t="s">
        <v>1005</v>
      </c>
      <c r="B429" s="28">
        <v>1689660</v>
      </c>
      <c r="C429" s="46"/>
      <c r="D429" s="99" t="str">
        <f>VLOOKUP(A429,Лист1!A:C,3,0)</f>
        <v>27,108</v>
      </c>
      <c r="E429" s="45" t="str">
        <f>VLOOKUP(A429,Лист1!A:D,4,0)</f>
        <v>нет</v>
      </c>
      <c r="K429" s="11"/>
    </row>
    <row r="430" spans="1:11" x14ac:dyDescent="0.3">
      <c r="A430" s="29" t="s">
        <v>1006</v>
      </c>
      <c r="B430" s="28">
        <v>1689665</v>
      </c>
      <c r="C430" s="46"/>
      <c r="D430" s="99" t="str">
        <f>VLOOKUP(A430,Лист1!A:C,3,0)</f>
        <v>21</v>
      </c>
      <c r="E430" s="45">
        <f>VLOOKUP(A430,Лист1!A:D,4,0)</f>
        <v>23</v>
      </c>
      <c r="F430" s="11">
        <f t="shared" si="7"/>
        <v>2</v>
      </c>
      <c r="H430">
        <f>VLOOKUP(A430,Площадь!A:B,2,0)</f>
        <v>51.5</v>
      </c>
      <c r="K430" s="11"/>
    </row>
    <row r="431" spans="1:11" x14ac:dyDescent="0.3">
      <c r="A431" s="29" t="s">
        <v>1007</v>
      </c>
      <c r="B431" s="28">
        <v>1689655</v>
      </c>
      <c r="C431" s="46"/>
      <c r="D431" s="99" t="str">
        <f>VLOOKUP(A431,Лист1!A:C,3,0)</f>
        <v>28,453</v>
      </c>
      <c r="E431" s="45">
        <f>VLOOKUP(A431,Лист1!A:D,4,0)</f>
        <v>32.041499999999999</v>
      </c>
      <c r="F431" s="11">
        <f t="shared" si="7"/>
        <v>3.5884999999999998</v>
      </c>
      <c r="H431">
        <f>VLOOKUP(A431,Площадь!A:B,2,0)</f>
        <v>67.5</v>
      </c>
      <c r="K431" s="11"/>
    </row>
    <row r="432" spans="1:11" x14ac:dyDescent="0.3">
      <c r="A432" s="29" t="s">
        <v>1008</v>
      </c>
      <c r="B432" s="28">
        <v>1689523</v>
      </c>
      <c r="C432" s="46"/>
      <c r="D432" s="99" t="s">
        <v>172</v>
      </c>
      <c r="E432" s="45">
        <f>VLOOKUP(A432,Лист1!A:D,4,0)</f>
        <v>1.766</v>
      </c>
      <c r="K432" s="11"/>
    </row>
    <row r="433" spans="1:11" x14ac:dyDescent="0.3">
      <c r="A433" s="29" t="s">
        <v>1009</v>
      </c>
      <c r="B433" s="28">
        <v>1689528</v>
      </c>
      <c r="C433" s="46"/>
      <c r="D433" s="99" t="str">
        <f>VLOOKUP(A433,Лист1!A:C,3,0)</f>
        <v>11,75</v>
      </c>
      <c r="E433" s="45">
        <f>VLOOKUP(A433,Лист1!A:D,4,0)</f>
        <v>12.4</v>
      </c>
      <c r="F433" s="11">
        <f t="shared" si="7"/>
        <v>0.65000000000000036</v>
      </c>
      <c r="H433">
        <f>VLOOKUP(A433,Площадь!A:B,2,0)</f>
        <v>33.799999999999997</v>
      </c>
      <c r="K433" s="11"/>
    </row>
    <row r="434" spans="1:11" x14ac:dyDescent="0.3">
      <c r="A434" s="29" t="s">
        <v>1010</v>
      </c>
      <c r="B434" s="28">
        <v>1689524</v>
      </c>
      <c r="C434" s="46"/>
      <c r="D434" s="99" t="str">
        <f>VLOOKUP(A434,Лист1!A:C,3,0)</f>
        <v>7,2</v>
      </c>
      <c r="E434" s="45">
        <f>VLOOKUP(A434,Лист1!A:D,4,0)</f>
        <v>7.524</v>
      </c>
      <c r="F434" s="11">
        <f t="shared" si="7"/>
        <v>0.32399999999999984</v>
      </c>
      <c r="H434">
        <f>VLOOKUP(A434,Площадь!A:B,2,0)</f>
        <v>33.700000000000003</v>
      </c>
      <c r="K434" s="11"/>
    </row>
    <row r="435" spans="1:11" x14ac:dyDescent="0.3">
      <c r="A435" s="27" t="s">
        <v>171</v>
      </c>
      <c r="B435" s="28"/>
      <c r="C435" s="46"/>
      <c r="D435" s="99"/>
      <c r="J435"/>
      <c r="K435" s="11"/>
    </row>
    <row r="436" spans="1:11" x14ac:dyDescent="0.3">
      <c r="A436" s="29" t="s">
        <v>162</v>
      </c>
      <c r="B436" s="28"/>
      <c r="C436" s="46"/>
      <c r="D436" s="99" t="str">
        <f>VLOOKUP(A436,Лист1!A:C,3,0)</f>
        <v>нет</v>
      </c>
      <c r="E436" s="45" t="str">
        <f>VLOOKUP(A436,Лист1!A:D,4,0)</f>
        <v>нет</v>
      </c>
      <c r="J436"/>
      <c r="K436" s="11"/>
    </row>
    <row r="437" spans="1:11" x14ac:dyDescent="0.3">
      <c r="A437" s="29" t="s">
        <v>1146</v>
      </c>
      <c r="B437" s="28"/>
      <c r="C437" s="46"/>
      <c r="D437" s="99">
        <f>VLOOKUP(A437,Лист1!A:C,3,0)</f>
        <v>17.174263579382586</v>
      </c>
      <c r="E437" s="45" t="str">
        <f>VLOOKUP(A437,Лист1!A:D,4,0)</f>
        <v>нет</v>
      </c>
      <c r="J437"/>
      <c r="K437" s="11"/>
    </row>
    <row r="438" spans="1:11" x14ac:dyDescent="0.3">
      <c r="A438" s="29" t="s">
        <v>1147</v>
      </c>
      <c r="B438" s="28">
        <v>1689339</v>
      </c>
      <c r="C438" s="46"/>
      <c r="D438" s="99">
        <f>VLOOKUP(A438,Лист1!A:C,3,0)</f>
        <v>13.475771278264437</v>
      </c>
      <c r="E438" s="45" t="str">
        <f>VLOOKUP(A438,Лист1!A:D,4,0)</f>
        <v>нет</v>
      </c>
      <c r="J438"/>
      <c r="K438" s="11"/>
    </row>
    <row r="439" spans="1:11" x14ac:dyDescent="0.3">
      <c r="A439" s="29" t="s">
        <v>1148</v>
      </c>
      <c r="B439" s="28"/>
      <c r="C439" s="46"/>
      <c r="D439" s="99" t="str">
        <f>VLOOKUP(A439,Лист1!A:C,3,0)</f>
        <v>нет</v>
      </c>
      <c r="E439" s="45">
        <f>VLOOKUP(A439,Лист1!A:D,4,0)</f>
        <v>25.634</v>
      </c>
      <c r="J439"/>
      <c r="K439" s="11"/>
    </row>
    <row r="440" spans="1:11" x14ac:dyDescent="0.3">
      <c r="A440" s="29" t="s">
        <v>1149</v>
      </c>
      <c r="B440" s="28">
        <v>1689295</v>
      </c>
      <c r="C440" s="46"/>
      <c r="D440" s="99" t="str">
        <f>VLOOKUP(A440,Лист1!A:C,3,0)</f>
        <v>20</v>
      </c>
      <c r="E440" s="45">
        <f>VLOOKUP(A440,Лист1!A:D,4,0)</f>
        <v>20.440000000000001</v>
      </c>
      <c r="F440" s="11">
        <f t="shared" si="7"/>
        <v>0.44000000000000128</v>
      </c>
      <c r="H440">
        <f>VLOOKUP(A440,Площадь!A:B,2,0)</f>
        <v>79.7</v>
      </c>
      <c r="K440" s="11"/>
    </row>
    <row r="441" spans="1:11" x14ac:dyDescent="0.3">
      <c r="A441" s="29" t="s">
        <v>1150</v>
      </c>
      <c r="B441" s="28">
        <v>1689306</v>
      </c>
      <c r="C441" s="46"/>
      <c r="D441" s="99">
        <f>VLOOKUP(A441,Лист1!A:C,3,0)</f>
        <v>20.273532945259578</v>
      </c>
      <c r="E441" s="45" t="str">
        <f>VLOOKUP(A441,Лист1!A:D,4,0)</f>
        <v>нет</v>
      </c>
      <c r="J441"/>
      <c r="K441" s="11"/>
    </row>
    <row r="442" spans="1:11" x14ac:dyDescent="0.3">
      <c r="A442" s="29" t="s">
        <v>1151</v>
      </c>
      <c r="B442" s="28">
        <v>1689307</v>
      </c>
      <c r="C442" s="46"/>
      <c r="D442" s="99">
        <f>VLOOKUP(A442,Лист1!A:C,3,0)</f>
        <v>27.863954969955842</v>
      </c>
      <c r="E442" s="45">
        <f>VLOOKUP(A442,Лист1!A:D,4,0)</f>
        <v>33</v>
      </c>
      <c r="F442" s="11">
        <f t="shared" si="7"/>
        <v>5.1360450300441585</v>
      </c>
      <c r="H442">
        <f>VLOOKUP(A442,Площадь!A:B,2,0)</f>
        <v>39</v>
      </c>
      <c r="J442"/>
      <c r="K442" s="11"/>
    </row>
    <row r="443" spans="1:11" x14ac:dyDescent="0.3">
      <c r="A443" s="29" t="s">
        <v>1152</v>
      </c>
      <c r="B443" s="28"/>
      <c r="C443" s="46"/>
      <c r="D443" s="99" t="str">
        <f>VLOOKUP(A443,Лист1!A:C,3,0)</f>
        <v>нет</v>
      </c>
      <c r="E443" s="45" t="str">
        <f>VLOOKUP(A443,Лист1!A:D,4,0)</f>
        <v>нет</v>
      </c>
      <c r="J443"/>
      <c r="K443" s="11"/>
    </row>
    <row r="444" spans="1:11" x14ac:dyDescent="0.3">
      <c r="A444" s="29" t="s">
        <v>1153</v>
      </c>
      <c r="B444" s="28">
        <v>1689350</v>
      </c>
      <c r="C444" s="46"/>
      <c r="D444" s="99">
        <f>VLOOKUP(A444,Лист1!A:C,3,0)</f>
        <v>24.713451342158343</v>
      </c>
      <c r="E444" s="45" t="str">
        <f>VLOOKUP(A444,Лист1!A:D,4,0)</f>
        <v>нет</v>
      </c>
      <c r="J444"/>
      <c r="K444" s="11"/>
    </row>
    <row r="445" spans="1:11" x14ac:dyDescent="0.3">
      <c r="A445" s="29" t="s">
        <v>1154</v>
      </c>
      <c r="B445" s="28">
        <v>1689352</v>
      </c>
      <c r="C445" s="46"/>
      <c r="D445" s="99">
        <f>VLOOKUP(A445,Лист1!A:C,3,0)</f>
        <v>3.6219999999999999</v>
      </c>
      <c r="E445" s="45">
        <f>VLOOKUP(A445,Лист1!A:D,4,0)</f>
        <v>3.6219999999999999</v>
      </c>
      <c r="F445" s="11">
        <f t="shared" si="7"/>
        <v>0</v>
      </c>
      <c r="H445">
        <f>VLOOKUP(A445,Площадь!A:B,2,0)</f>
        <v>101.8</v>
      </c>
      <c r="K445" s="11"/>
    </row>
    <row r="446" spans="1:11" x14ac:dyDescent="0.3">
      <c r="A446" s="29" t="s">
        <v>1155</v>
      </c>
      <c r="B446" s="28">
        <v>1689300</v>
      </c>
      <c r="C446" s="46"/>
      <c r="D446" s="99">
        <f>VLOOKUP(A446,Лист1!A:C,3,0)</f>
        <v>24.724236106083641</v>
      </c>
      <c r="E446" s="45" t="str">
        <f>VLOOKUP(A446,Лист1!A:D,4,0)</f>
        <v>нет</v>
      </c>
      <c r="J446"/>
      <c r="K446" s="11"/>
    </row>
    <row r="447" spans="1:11" x14ac:dyDescent="0.3">
      <c r="A447" s="29" t="s">
        <v>163</v>
      </c>
      <c r="B447" s="28"/>
      <c r="C447" s="46"/>
      <c r="D447" s="99" t="str">
        <f>VLOOKUP(A447,Лист1!A:C,3,0)</f>
        <v>нет</v>
      </c>
      <c r="E447" s="45" t="str">
        <f>VLOOKUP(A447,Лист1!A:D,4,0)</f>
        <v>нет</v>
      </c>
      <c r="J447"/>
      <c r="K447" s="11"/>
    </row>
    <row r="448" spans="1:11" x14ac:dyDescent="0.3">
      <c r="A448" s="29" t="s">
        <v>1156</v>
      </c>
      <c r="B448" s="28">
        <v>1335748</v>
      </c>
      <c r="C448" s="46"/>
      <c r="D448" s="99">
        <f>VLOOKUP(A448,Лист1!A:C,3,0)</f>
        <v>16.249320680660396</v>
      </c>
      <c r="E448" s="45" t="str">
        <f>VLOOKUP(A448,Лист1!A:D,4,0)</f>
        <v>нет</v>
      </c>
      <c r="J448"/>
      <c r="K448" s="11"/>
    </row>
    <row r="449" spans="1:12" x14ac:dyDescent="0.3">
      <c r="A449" s="29" t="s">
        <v>1157</v>
      </c>
      <c r="B449" s="28">
        <v>1689298</v>
      </c>
      <c r="C449" s="46"/>
      <c r="D449" s="99">
        <f>VLOOKUP(A449,Лист1!A:C,3,0)</f>
        <v>26.273458215690532</v>
      </c>
      <c r="E449" s="45" t="str">
        <f>VLOOKUP(A449,Лист1!A:D,4,0)</f>
        <v>нет</v>
      </c>
      <c r="J449"/>
      <c r="K449" s="11"/>
    </row>
    <row r="450" spans="1:12" x14ac:dyDescent="0.3">
      <c r="A450" s="29" t="s">
        <v>164</v>
      </c>
      <c r="B450" s="28"/>
      <c r="C450" s="46"/>
      <c r="D450" s="99" t="str">
        <f>VLOOKUP(A450,Лист1!A:C,3,0)</f>
        <v>нет</v>
      </c>
      <c r="E450" s="45" t="str">
        <f>VLOOKUP(A450,Лист1!A:D,4,0)</f>
        <v>нет</v>
      </c>
      <c r="J450"/>
      <c r="K450" s="11"/>
    </row>
    <row r="451" spans="1:12" x14ac:dyDescent="0.3">
      <c r="A451" s="29" t="s">
        <v>1158</v>
      </c>
      <c r="B451" s="28"/>
      <c r="C451" s="46"/>
      <c r="D451" s="99">
        <f>VLOOKUP(A451,Лист1!A:C,3,0)</f>
        <v>15.923</v>
      </c>
      <c r="E451" s="45">
        <f>VLOOKUP(A451,Лист1!A:D,4,0)</f>
        <v>17</v>
      </c>
      <c r="F451" s="11">
        <f t="shared" si="7"/>
        <v>1.077</v>
      </c>
      <c r="H451">
        <f>VLOOKUP(A451,Площадь!A:B,2,0)</f>
        <v>62.7</v>
      </c>
      <c r="K451" s="11"/>
    </row>
    <row r="452" spans="1:12" x14ac:dyDescent="0.3">
      <c r="A452" s="29" t="s">
        <v>1159</v>
      </c>
      <c r="B452" s="28">
        <v>1689348</v>
      </c>
      <c r="C452" s="46"/>
      <c r="D452" s="99">
        <f>VLOOKUP(A452,Лист1!A:C,3,0)</f>
        <v>3.7389999999999999</v>
      </c>
      <c r="E452" s="45">
        <f>VLOOKUP(A452,Лист1!A:D,4,0)</f>
        <v>9.0790000000000006</v>
      </c>
      <c r="F452" s="11">
        <f t="shared" ref="F452" si="8">E452-D452</f>
        <v>5.3400000000000007</v>
      </c>
      <c r="H452">
        <f>VLOOKUP(A452,Площадь!A:B,2,0)</f>
        <v>49.1</v>
      </c>
      <c r="K452" s="11"/>
    </row>
    <row r="453" spans="1:12" x14ac:dyDescent="0.3">
      <c r="A453" s="29" t="s">
        <v>1160</v>
      </c>
      <c r="B453" s="28">
        <v>1689344</v>
      </c>
      <c r="C453" s="46"/>
      <c r="D453" s="99" t="str">
        <f>VLOOKUP(A453,Лист1!A:C,3,0)</f>
        <v>нет</v>
      </c>
      <c r="E453" s="45" t="str">
        <f>VLOOKUP(A453,Лист1!A:D,4,0)</f>
        <v>нет</v>
      </c>
      <c r="J453"/>
      <c r="K453" s="11"/>
    </row>
    <row r="454" spans="1:12" x14ac:dyDescent="0.3">
      <c r="A454" s="29" t="s">
        <v>1161</v>
      </c>
      <c r="B454" s="28">
        <v>1689340</v>
      </c>
      <c r="C454" s="46"/>
      <c r="D454" s="99" t="str">
        <f>VLOOKUP(A454,Лист1!A:C,3,0)</f>
        <v>нет</v>
      </c>
      <c r="E454" s="45" t="str">
        <f>VLOOKUP(A454,Лист1!A:D,4,0)</f>
        <v>нет</v>
      </c>
      <c r="J454"/>
      <c r="K454" s="11"/>
    </row>
    <row r="455" spans="1:12" x14ac:dyDescent="0.3">
      <c r="A455" s="29" t="s">
        <v>1162</v>
      </c>
      <c r="B455" s="28">
        <v>1689294</v>
      </c>
      <c r="C455" s="46"/>
      <c r="D455" s="99">
        <f>VLOOKUP(A455,Лист1!A:C,3,0)</f>
        <v>39.901265112575111</v>
      </c>
      <c r="E455" s="45" t="str">
        <f>VLOOKUP(A455,Лист1!A:D,4,0)</f>
        <v>нет</v>
      </c>
      <c r="J455"/>
      <c r="K455" s="11"/>
    </row>
    <row r="456" spans="1:12" x14ac:dyDescent="0.3">
      <c r="A456" s="29" t="s">
        <v>1163</v>
      </c>
      <c r="B456" s="28">
        <v>1689353</v>
      </c>
      <c r="C456" s="46"/>
      <c r="D456" s="99">
        <f>VLOOKUP(A456,Лист1!A:C,3,0)</f>
        <v>15.375375781268856</v>
      </c>
      <c r="E456" s="45" t="str">
        <f>VLOOKUP(A456,Лист1!A:D,4,0)</f>
        <v>нет</v>
      </c>
      <c r="J456"/>
      <c r="K456" s="11"/>
    </row>
    <row r="457" spans="1:12" x14ac:dyDescent="0.3">
      <c r="A457"/>
      <c r="B457"/>
      <c r="C457" s="4"/>
    </row>
    <row r="458" spans="1:12" x14ac:dyDescent="0.3">
      <c r="A458"/>
      <c r="B458"/>
      <c r="C458" s="4"/>
    </row>
    <row r="459" spans="1:12" x14ac:dyDescent="0.3">
      <c r="A459"/>
      <c r="B459"/>
      <c r="C459" s="4"/>
      <c r="F459" s="11">
        <f>SUM(F3:F456)</f>
        <v>402.81329356226962</v>
      </c>
      <c r="H459">
        <f>SUM(H2:H456)</f>
        <v>10366.699999999995</v>
      </c>
      <c r="K459" s="12"/>
      <c r="L459" s="11"/>
    </row>
    <row r="460" spans="1:12" x14ac:dyDescent="0.3">
      <c r="A460"/>
      <c r="B460"/>
      <c r="C460" s="4"/>
    </row>
    <row r="461" spans="1:12" x14ac:dyDescent="0.3">
      <c r="A461"/>
      <c r="B461"/>
      <c r="C461" s="4">
        <v>31</v>
      </c>
      <c r="D461" s="45">
        <v>28</v>
      </c>
      <c r="E461" s="45">
        <v>30</v>
      </c>
      <c r="F461" s="11">
        <v>31</v>
      </c>
    </row>
    <row r="462" spans="1:12" x14ac:dyDescent="0.3">
      <c r="A462"/>
      <c r="B462"/>
      <c r="C462" s="4"/>
      <c r="F462" s="11">
        <f>C461+D461+E461+F461</f>
        <v>120</v>
      </c>
    </row>
    <row r="463" spans="1:12" x14ac:dyDescent="0.3">
      <c r="A463"/>
      <c r="B463"/>
      <c r="C463" s="4"/>
    </row>
    <row r="464" spans="1:12" x14ac:dyDescent="0.3">
      <c r="A464"/>
      <c r="B464"/>
      <c r="C464" s="4"/>
      <c r="D464" s="45" t="s">
        <v>173</v>
      </c>
      <c r="F464" s="47">
        <f>F459/H459/F462</f>
        <v>3.2380385719199442E-4</v>
      </c>
      <c r="J464" s="102"/>
    </row>
    <row r="465" spans="1:11" x14ac:dyDescent="0.3">
      <c r="A465"/>
      <c r="B465"/>
      <c r="C465" s="4"/>
    </row>
    <row r="466" spans="1:11" x14ac:dyDescent="0.3">
      <c r="A466"/>
      <c r="B466"/>
      <c r="C466" s="4"/>
    </row>
    <row r="467" spans="1:11" x14ac:dyDescent="0.3">
      <c r="A467"/>
      <c r="B467"/>
      <c r="C467" s="4"/>
    </row>
    <row r="468" spans="1:11" x14ac:dyDescent="0.3">
      <c r="A468"/>
      <c r="B468"/>
      <c r="C468" s="4"/>
      <c r="K468" s="11"/>
    </row>
    <row r="469" spans="1:11" x14ac:dyDescent="0.3">
      <c r="A469"/>
      <c r="B469"/>
      <c r="C469" s="4"/>
    </row>
    <row r="470" spans="1:11" x14ac:dyDescent="0.3">
      <c r="A470"/>
      <c r="B470"/>
      <c r="C470" s="4"/>
    </row>
    <row r="471" spans="1:11" x14ac:dyDescent="0.3">
      <c r="A471"/>
      <c r="B471"/>
      <c r="C471" s="4"/>
    </row>
    <row r="472" spans="1:11" x14ac:dyDescent="0.3">
      <c r="A472"/>
      <c r="B472"/>
      <c r="C472" s="4"/>
    </row>
    <row r="473" spans="1:11" x14ac:dyDescent="0.3">
      <c r="A473"/>
      <c r="B473"/>
      <c r="C473" s="4"/>
    </row>
    <row r="474" spans="1:11" x14ac:dyDescent="0.3">
      <c r="A474"/>
      <c r="B474"/>
      <c r="C474" s="4"/>
    </row>
    <row r="475" spans="1:11" x14ac:dyDescent="0.3">
      <c r="A475"/>
      <c r="B475"/>
      <c r="C475" s="4"/>
    </row>
    <row r="476" spans="1:11" x14ac:dyDescent="0.3">
      <c r="A476"/>
      <c r="B476"/>
      <c r="C476" s="4"/>
    </row>
    <row r="477" spans="1:11" x14ac:dyDescent="0.3">
      <c r="A477"/>
      <c r="B477"/>
      <c r="C477" s="4"/>
    </row>
    <row r="478" spans="1:11" x14ac:dyDescent="0.3">
      <c r="A478"/>
      <c r="B478"/>
      <c r="C478" s="4"/>
    </row>
    <row r="479" spans="1:11" x14ac:dyDescent="0.3">
      <c r="A479"/>
      <c r="B479"/>
      <c r="C479" s="4"/>
    </row>
    <row r="480" spans="1:11" x14ac:dyDescent="0.3">
      <c r="A480"/>
      <c r="B480"/>
      <c r="C480" s="4"/>
    </row>
    <row r="481" spans="1:3" x14ac:dyDescent="0.3">
      <c r="A481"/>
      <c r="B481"/>
      <c r="C481" s="4"/>
    </row>
    <row r="482" spans="1:3" x14ac:dyDescent="0.3">
      <c r="A482"/>
      <c r="B482"/>
      <c r="C482" s="4"/>
    </row>
    <row r="483" spans="1:3" x14ac:dyDescent="0.3">
      <c r="A483"/>
      <c r="B483"/>
      <c r="C483" s="4"/>
    </row>
    <row r="484" spans="1:3" x14ac:dyDescent="0.3">
      <c r="A484"/>
      <c r="B484"/>
      <c r="C484" s="4"/>
    </row>
    <row r="485" spans="1:3" x14ac:dyDescent="0.3">
      <c r="A485"/>
      <c r="B485"/>
      <c r="C485" s="4"/>
    </row>
    <row r="486" spans="1:3" x14ac:dyDescent="0.3">
      <c r="A486"/>
      <c r="B486"/>
      <c r="C486" s="4"/>
    </row>
    <row r="487" spans="1:3" x14ac:dyDescent="0.3">
      <c r="A487"/>
      <c r="B487"/>
      <c r="C487" s="4"/>
    </row>
    <row r="488" spans="1:3" x14ac:dyDescent="0.3">
      <c r="A488"/>
      <c r="B488"/>
      <c r="C488" s="4"/>
    </row>
    <row r="489" spans="1:3" x14ac:dyDescent="0.3">
      <c r="A489"/>
      <c r="B489"/>
      <c r="C489" s="4"/>
    </row>
    <row r="490" spans="1:3" x14ac:dyDescent="0.3">
      <c r="A490"/>
      <c r="B490"/>
      <c r="C490" s="4"/>
    </row>
    <row r="491" spans="1:3" x14ac:dyDescent="0.3">
      <c r="A491"/>
      <c r="B491"/>
      <c r="C491" s="4"/>
    </row>
    <row r="492" spans="1:3" x14ac:dyDescent="0.3">
      <c r="A492"/>
      <c r="B492"/>
      <c r="C492" s="4"/>
    </row>
    <row r="493" spans="1:3" x14ac:dyDescent="0.3">
      <c r="A493"/>
      <c r="B493"/>
      <c r="C493" s="4"/>
    </row>
    <row r="494" spans="1:3" x14ac:dyDescent="0.3">
      <c r="A494"/>
      <c r="B494"/>
      <c r="C494" s="4"/>
    </row>
    <row r="495" spans="1:3" x14ac:dyDescent="0.3">
      <c r="A495"/>
      <c r="B495"/>
      <c r="C495" s="4"/>
    </row>
    <row r="496" spans="1:3" x14ac:dyDescent="0.3">
      <c r="A496"/>
      <c r="B496"/>
      <c r="C496" s="4"/>
    </row>
    <row r="497" spans="1:3" x14ac:dyDescent="0.3">
      <c r="A497"/>
      <c r="B497"/>
      <c r="C497" s="4"/>
    </row>
    <row r="498" spans="1:3" x14ac:dyDescent="0.3">
      <c r="A498"/>
      <c r="B498"/>
      <c r="C498" s="4"/>
    </row>
    <row r="499" spans="1:3" x14ac:dyDescent="0.3">
      <c r="A499"/>
      <c r="B499"/>
      <c r="C499" s="4"/>
    </row>
    <row r="500" spans="1:3" x14ac:dyDescent="0.3">
      <c r="A500"/>
      <c r="B500"/>
      <c r="C500" s="4"/>
    </row>
    <row r="501" spans="1:3" x14ac:dyDescent="0.3">
      <c r="A501"/>
      <c r="B501"/>
      <c r="C501" s="4"/>
    </row>
    <row r="502" spans="1:3" x14ac:dyDescent="0.3">
      <c r="A502"/>
      <c r="B502"/>
      <c r="C502" s="4"/>
    </row>
    <row r="503" spans="1:3" x14ac:dyDescent="0.3">
      <c r="A503"/>
      <c r="B503"/>
      <c r="C503" s="4"/>
    </row>
    <row r="504" spans="1:3" x14ac:dyDescent="0.3">
      <c r="A504"/>
      <c r="B504"/>
      <c r="C504" s="4"/>
    </row>
    <row r="505" spans="1:3" x14ac:dyDescent="0.3">
      <c r="A505"/>
      <c r="B505"/>
      <c r="C505" s="4"/>
    </row>
    <row r="506" spans="1:3" x14ac:dyDescent="0.3">
      <c r="A506"/>
      <c r="B506"/>
      <c r="C506" s="4"/>
    </row>
    <row r="507" spans="1:3" x14ac:dyDescent="0.3">
      <c r="A507"/>
      <c r="B507"/>
      <c r="C507" s="4"/>
    </row>
    <row r="508" spans="1:3" x14ac:dyDescent="0.3">
      <c r="A508"/>
      <c r="B508"/>
      <c r="C508" s="4"/>
    </row>
    <row r="509" spans="1:3" x14ac:dyDescent="0.3">
      <c r="A509"/>
      <c r="B509"/>
      <c r="C509" s="4"/>
    </row>
    <row r="510" spans="1:3" x14ac:dyDescent="0.3">
      <c r="A510"/>
      <c r="B510"/>
      <c r="C510" s="4"/>
    </row>
    <row r="511" spans="1:3" x14ac:dyDescent="0.3">
      <c r="A511"/>
      <c r="B511"/>
      <c r="C511" s="4"/>
    </row>
    <row r="512" spans="1:3" x14ac:dyDescent="0.3">
      <c r="A512"/>
      <c r="B512"/>
      <c r="C512" s="4"/>
    </row>
    <row r="513" spans="1:3" x14ac:dyDescent="0.3">
      <c r="A513"/>
      <c r="B513"/>
      <c r="C513" s="4"/>
    </row>
    <row r="514" spans="1:3" x14ac:dyDescent="0.3">
      <c r="A514"/>
      <c r="B514"/>
      <c r="C514" s="4"/>
    </row>
    <row r="515" spans="1:3" x14ac:dyDescent="0.3">
      <c r="A515"/>
      <c r="B515"/>
      <c r="C515" s="4"/>
    </row>
    <row r="516" spans="1:3" x14ac:dyDescent="0.3">
      <c r="A516"/>
      <c r="B516"/>
      <c r="C516" s="4"/>
    </row>
    <row r="517" spans="1:3" x14ac:dyDescent="0.3">
      <c r="A517"/>
      <c r="B517"/>
      <c r="C517" s="4"/>
    </row>
    <row r="518" spans="1:3" x14ac:dyDescent="0.3">
      <c r="A518"/>
      <c r="B518"/>
      <c r="C518" s="4"/>
    </row>
    <row r="519" spans="1:3" x14ac:dyDescent="0.3">
      <c r="A519"/>
      <c r="B519"/>
      <c r="C519" s="4"/>
    </row>
    <row r="520" spans="1:3" x14ac:dyDescent="0.3">
      <c r="A520"/>
      <c r="B520"/>
      <c r="C520" s="4"/>
    </row>
    <row r="521" spans="1:3" x14ac:dyDescent="0.3">
      <c r="A521"/>
      <c r="B521"/>
      <c r="C521" s="4"/>
    </row>
    <row r="522" spans="1:3" x14ac:dyDescent="0.3">
      <c r="A522"/>
      <c r="B522"/>
      <c r="C522" s="4"/>
    </row>
    <row r="523" spans="1:3" x14ac:dyDescent="0.3">
      <c r="A523"/>
      <c r="B523"/>
      <c r="C523" s="4"/>
    </row>
    <row r="524" spans="1:3" x14ac:dyDescent="0.3">
      <c r="A524"/>
      <c r="B524"/>
      <c r="C524" s="4"/>
    </row>
    <row r="525" spans="1:3" x14ac:dyDescent="0.3">
      <c r="A525"/>
      <c r="B525"/>
      <c r="C525" s="4"/>
    </row>
    <row r="526" spans="1:3" x14ac:dyDescent="0.3">
      <c r="A526"/>
      <c r="B526"/>
      <c r="C526" s="4"/>
    </row>
    <row r="527" spans="1:3" x14ac:dyDescent="0.3">
      <c r="A527"/>
      <c r="B527"/>
      <c r="C527" s="4"/>
    </row>
    <row r="528" spans="1:3" x14ac:dyDescent="0.3">
      <c r="A528"/>
      <c r="B528"/>
      <c r="C528" s="4"/>
    </row>
    <row r="529" spans="1:3" x14ac:dyDescent="0.3">
      <c r="A529"/>
      <c r="B529"/>
      <c r="C529" s="4"/>
    </row>
    <row r="530" spans="1:3" x14ac:dyDescent="0.3">
      <c r="A530"/>
      <c r="B530"/>
      <c r="C530" s="4"/>
    </row>
    <row r="531" spans="1:3" x14ac:dyDescent="0.3">
      <c r="A531"/>
      <c r="B531"/>
      <c r="C531" s="4"/>
    </row>
    <row r="532" spans="1:3" x14ac:dyDescent="0.3">
      <c r="A532"/>
      <c r="B532"/>
      <c r="C532" s="4"/>
    </row>
    <row r="533" spans="1:3" x14ac:dyDescent="0.3">
      <c r="A533"/>
      <c r="B533"/>
      <c r="C533" s="4"/>
    </row>
    <row r="534" spans="1:3" x14ac:dyDescent="0.3">
      <c r="A534"/>
      <c r="B534"/>
      <c r="C534" s="4"/>
    </row>
    <row r="535" spans="1:3" x14ac:dyDescent="0.3">
      <c r="A535"/>
      <c r="B535"/>
      <c r="C535" s="4"/>
    </row>
    <row r="536" spans="1:3" x14ac:dyDescent="0.3">
      <c r="A536"/>
      <c r="B536"/>
      <c r="C536" s="4"/>
    </row>
    <row r="537" spans="1:3" x14ac:dyDescent="0.3">
      <c r="A537"/>
      <c r="B537"/>
      <c r="C537" s="4"/>
    </row>
    <row r="538" spans="1:3" x14ac:dyDescent="0.3">
      <c r="A538"/>
      <c r="B538"/>
      <c r="C538" s="4"/>
    </row>
    <row r="539" spans="1:3" x14ac:dyDescent="0.3">
      <c r="A539"/>
      <c r="B539"/>
      <c r="C539" s="4"/>
    </row>
    <row r="540" spans="1:3" x14ac:dyDescent="0.3">
      <c r="A540"/>
      <c r="B540"/>
      <c r="C540" s="4"/>
    </row>
    <row r="541" spans="1:3" x14ac:dyDescent="0.3">
      <c r="A541"/>
      <c r="B541"/>
      <c r="C541" s="4"/>
    </row>
    <row r="542" spans="1:3" x14ac:dyDescent="0.3">
      <c r="A542"/>
      <c r="B542"/>
      <c r="C542" s="4"/>
    </row>
    <row r="543" spans="1:3" x14ac:dyDescent="0.3">
      <c r="A543"/>
      <c r="B543"/>
      <c r="C543" s="4"/>
    </row>
    <row r="544" spans="1:3" x14ac:dyDescent="0.3">
      <c r="A544"/>
      <c r="B544"/>
      <c r="C544" s="4"/>
    </row>
    <row r="545" spans="1:3" x14ac:dyDescent="0.3">
      <c r="A545"/>
      <c r="B545"/>
      <c r="C545" s="4"/>
    </row>
    <row r="546" spans="1:3" x14ac:dyDescent="0.3">
      <c r="A546"/>
      <c r="B546"/>
      <c r="C546" s="4"/>
    </row>
    <row r="547" spans="1:3" x14ac:dyDescent="0.3">
      <c r="A547"/>
      <c r="B547"/>
      <c r="C547" s="4"/>
    </row>
    <row r="548" spans="1:3" x14ac:dyDescent="0.3">
      <c r="A548"/>
      <c r="B548"/>
      <c r="C548" s="4"/>
    </row>
    <row r="549" spans="1:3" x14ac:dyDescent="0.3">
      <c r="A549"/>
      <c r="B549"/>
      <c r="C549" s="4"/>
    </row>
    <row r="550" spans="1:3" x14ac:dyDescent="0.3">
      <c r="A550"/>
      <c r="B550"/>
      <c r="C550" s="4"/>
    </row>
    <row r="551" spans="1:3" x14ac:dyDescent="0.3">
      <c r="A551"/>
      <c r="B551"/>
      <c r="C551" s="4"/>
    </row>
    <row r="552" spans="1:3" x14ac:dyDescent="0.3">
      <c r="A552"/>
      <c r="B552"/>
      <c r="C552" s="4"/>
    </row>
    <row r="553" spans="1:3" x14ac:dyDescent="0.3">
      <c r="A553"/>
      <c r="B553"/>
      <c r="C553" s="4"/>
    </row>
    <row r="554" spans="1:3" x14ac:dyDescent="0.3">
      <c r="A554"/>
      <c r="B554"/>
      <c r="C554" s="4"/>
    </row>
    <row r="555" spans="1:3" x14ac:dyDescent="0.3">
      <c r="A555"/>
      <c r="B555"/>
      <c r="C555" s="4"/>
    </row>
    <row r="556" spans="1:3" x14ac:dyDescent="0.3">
      <c r="A556"/>
      <c r="B556"/>
      <c r="C556" s="4"/>
    </row>
    <row r="557" spans="1:3" x14ac:dyDescent="0.3">
      <c r="A557"/>
      <c r="B557"/>
      <c r="C557" s="4"/>
    </row>
    <row r="558" spans="1:3" x14ac:dyDescent="0.3">
      <c r="A558"/>
      <c r="B558"/>
      <c r="C558" s="4"/>
    </row>
    <row r="559" spans="1:3" x14ac:dyDescent="0.3">
      <c r="A559"/>
      <c r="B559"/>
      <c r="C559" s="4"/>
    </row>
    <row r="560" spans="1:3" x14ac:dyDescent="0.3">
      <c r="A560"/>
      <c r="B560"/>
      <c r="C560" s="4"/>
    </row>
    <row r="561" spans="1:3" x14ac:dyDescent="0.3">
      <c r="A561"/>
      <c r="B561"/>
      <c r="C561" s="4"/>
    </row>
    <row r="562" spans="1:3" x14ac:dyDescent="0.3">
      <c r="A562"/>
      <c r="B562"/>
      <c r="C562" s="4"/>
    </row>
    <row r="563" spans="1:3" x14ac:dyDescent="0.3">
      <c r="A563"/>
      <c r="B563"/>
      <c r="C563" s="4"/>
    </row>
    <row r="564" spans="1:3" x14ac:dyDescent="0.3">
      <c r="A564"/>
      <c r="B564"/>
      <c r="C564" s="4"/>
    </row>
    <row r="565" spans="1:3" x14ac:dyDescent="0.3">
      <c r="A565"/>
      <c r="B565"/>
      <c r="C565" s="4"/>
    </row>
    <row r="566" spans="1:3" x14ac:dyDescent="0.3">
      <c r="A566"/>
      <c r="B566"/>
      <c r="C566" s="4"/>
    </row>
    <row r="567" spans="1:3" x14ac:dyDescent="0.3">
      <c r="A567"/>
      <c r="B567"/>
      <c r="C567" s="4"/>
    </row>
    <row r="568" spans="1:3" x14ac:dyDescent="0.3">
      <c r="A568"/>
      <c r="B568"/>
      <c r="C568" s="4"/>
    </row>
    <row r="569" spans="1:3" x14ac:dyDescent="0.3">
      <c r="A569"/>
      <c r="B569"/>
      <c r="C569" s="4"/>
    </row>
    <row r="570" spans="1:3" x14ac:dyDescent="0.3">
      <c r="A570"/>
      <c r="B570"/>
      <c r="C570" s="4"/>
    </row>
    <row r="571" spans="1:3" x14ac:dyDescent="0.3">
      <c r="A571"/>
      <c r="B571"/>
      <c r="C571" s="4"/>
    </row>
    <row r="572" spans="1:3" x14ac:dyDescent="0.3">
      <c r="A572"/>
      <c r="B572"/>
      <c r="C572" s="4"/>
    </row>
    <row r="573" spans="1:3" x14ac:dyDescent="0.3">
      <c r="A573"/>
      <c r="B573"/>
      <c r="C573" s="4"/>
    </row>
    <row r="574" spans="1:3" x14ac:dyDescent="0.3">
      <c r="A574"/>
      <c r="B574"/>
      <c r="C574" s="4"/>
    </row>
    <row r="575" spans="1:3" x14ac:dyDescent="0.3">
      <c r="A575"/>
      <c r="B575"/>
      <c r="C575" s="4"/>
    </row>
    <row r="576" spans="1:3" x14ac:dyDescent="0.3">
      <c r="A576"/>
      <c r="B576"/>
      <c r="C576" s="4"/>
    </row>
    <row r="577" spans="1:3" x14ac:dyDescent="0.3">
      <c r="A577"/>
      <c r="B577"/>
      <c r="C577" s="4"/>
    </row>
    <row r="578" spans="1:3" x14ac:dyDescent="0.3">
      <c r="A578"/>
      <c r="B578"/>
      <c r="C578" s="4"/>
    </row>
    <row r="579" spans="1:3" x14ac:dyDescent="0.3">
      <c r="A579"/>
      <c r="B579"/>
      <c r="C579" s="4"/>
    </row>
    <row r="580" spans="1:3" x14ac:dyDescent="0.3">
      <c r="A580"/>
      <c r="B580"/>
      <c r="C580" s="4"/>
    </row>
    <row r="581" spans="1:3" x14ac:dyDescent="0.3">
      <c r="A581"/>
      <c r="B581"/>
      <c r="C581" s="4"/>
    </row>
    <row r="582" spans="1:3" x14ac:dyDescent="0.3">
      <c r="A582"/>
      <c r="B582"/>
      <c r="C582" s="4"/>
    </row>
    <row r="583" spans="1:3" x14ac:dyDescent="0.3">
      <c r="A583"/>
      <c r="B583"/>
      <c r="C583" s="4"/>
    </row>
    <row r="584" spans="1:3" x14ac:dyDescent="0.3">
      <c r="A584"/>
      <c r="B584"/>
      <c r="C584" s="4"/>
    </row>
    <row r="585" spans="1:3" x14ac:dyDescent="0.3">
      <c r="A585"/>
      <c r="B585"/>
      <c r="C585" s="4"/>
    </row>
    <row r="586" spans="1:3" x14ac:dyDescent="0.3">
      <c r="A586"/>
      <c r="B586"/>
      <c r="C586" s="4"/>
    </row>
    <row r="587" spans="1:3" x14ac:dyDescent="0.3">
      <c r="A587"/>
      <c r="B587"/>
      <c r="C587" s="4"/>
    </row>
    <row r="588" spans="1:3" x14ac:dyDescent="0.3">
      <c r="A588"/>
      <c r="B588"/>
      <c r="C588" s="4"/>
    </row>
    <row r="589" spans="1:3" x14ac:dyDescent="0.3">
      <c r="A589"/>
      <c r="B589"/>
      <c r="C589" s="4"/>
    </row>
    <row r="590" spans="1:3" x14ac:dyDescent="0.3">
      <c r="A590"/>
      <c r="B590"/>
      <c r="C590" s="4"/>
    </row>
    <row r="591" spans="1:3" x14ac:dyDescent="0.3">
      <c r="A591"/>
      <c r="B591"/>
      <c r="C591" s="4"/>
    </row>
    <row r="592" spans="1:3" x14ac:dyDescent="0.3">
      <c r="A592"/>
      <c r="B592"/>
      <c r="C592" s="4"/>
    </row>
    <row r="593" spans="1:3" x14ac:dyDescent="0.3">
      <c r="A593"/>
      <c r="B593"/>
      <c r="C593" s="4"/>
    </row>
    <row r="594" spans="1:3" x14ac:dyDescent="0.3">
      <c r="A594"/>
      <c r="B594"/>
      <c r="C594" s="4"/>
    </row>
    <row r="595" spans="1:3" x14ac:dyDescent="0.3">
      <c r="A595"/>
      <c r="B595"/>
      <c r="C595" s="4"/>
    </row>
    <row r="596" spans="1:3" x14ac:dyDescent="0.3">
      <c r="A596"/>
      <c r="B596"/>
      <c r="C596" s="4"/>
    </row>
    <row r="597" spans="1:3" x14ac:dyDescent="0.3">
      <c r="A597"/>
      <c r="B597"/>
      <c r="C597" s="4"/>
    </row>
    <row r="598" spans="1:3" x14ac:dyDescent="0.3">
      <c r="A598"/>
      <c r="B598"/>
      <c r="C598" s="4"/>
    </row>
    <row r="599" spans="1:3" x14ac:dyDescent="0.3">
      <c r="A599"/>
      <c r="B599"/>
      <c r="C599" s="4"/>
    </row>
    <row r="600" spans="1:3" x14ac:dyDescent="0.3">
      <c r="A600"/>
      <c r="B600"/>
      <c r="C600" s="4"/>
    </row>
    <row r="601" spans="1:3" x14ac:dyDescent="0.3">
      <c r="A601"/>
      <c r="B601"/>
      <c r="C601" s="4"/>
    </row>
    <row r="602" spans="1:3" x14ac:dyDescent="0.3">
      <c r="A602"/>
      <c r="B602"/>
      <c r="C602" s="4"/>
    </row>
    <row r="603" spans="1:3" x14ac:dyDescent="0.3">
      <c r="A603"/>
      <c r="B603"/>
      <c r="C603" s="4"/>
    </row>
    <row r="604" spans="1:3" x14ac:dyDescent="0.3">
      <c r="A604"/>
      <c r="B604"/>
      <c r="C604" s="4"/>
    </row>
    <row r="605" spans="1:3" x14ac:dyDescent="0.3">
      <c r="A605"/>
      <c r="B605"/>
      <c r="C605" s="4"/>
    </row>
    <row r="606" spans="1:3" x14ac:dyDescent="0.3">
      <c r="A606"/>
      <c r="B606"/>
      <c r="C606" s="4"/>
    </row>
    <row r="607" spans="1:3" x14ac:dyDescent="0.3">
      <c r="A607"/>
      <c r="B607"/>
      <c r="C607" s="4"/>
    </row>
    <row r="608" spans="1:3" x14ac:dyDescent="0.3">
      <c r="A608"/>
      <c r="B608"/>
      <c r="C608" s="4"/>
    </row>
    <row r="609" spans="1:3" x14ac:dyDescent="0.3">
      <c r="A609"/>
      <c r="B609"/>
      <c r="C609" s="4"/>
    </row>
    <row r="610" spans="1:3" x14ac:dyDescent="0.3">
      <c r="A610"/>
      <c r="B610"/>
      <c r="C610" s="4"/>
    </row>
    <row r="611" spans="1:3" x14ac:dyDescent="0.3">
      <c r="A611"/>
      <c r="B611"/>
      <c r="C611" s="4"/>
    </row>
    <row r="612" spans="1:3" x14ac:dyDescent="0.3">
      <c r="A612"/>
      <c r="B612"/>
      <c r="C612" s="4"/>
    </row>
    <row r="613" spans="1:3" x14ac:dyDescent="0.3">
      <c r="A613"/>
      <c r="B613"/>
      <c r="C613" s="4"/>
    </row>
    <row r="614" spans="1:3" x14ac:dyDescent="0.3">
      <c r="A614"/>
      <c r="B614"/>
      <c r="C614" s="4"/>
    </row>
    <row r="615" spans="1:3" x14ac:dyDescent="0.3">
      <c r="A615"/>
      <c r="B615"/>
      <c r="C615" s="4"/>
    </row>
    <row r="616" spans="1:3" x14ac:dyDescent="0.3">
      <c r="A616"/>
      <c r="B616"/>
      <c r="C616" s="4"/>
    </row>
    <row r="617" spans="1:3" x14ac:dyDescent="0.3">
      <c r="A617"/>
      <c r="B617"/>
      <c r="C617" s="4"/>
    </row>
    <row r="618" spans="1:3" x14ac:dyDescent="0.3">
      <c r="A618"/>
      <c r="B618"/>
      <c r="C618" s="4"/>
    </row>
    <row r="619" spans="1:3" x14ac:dyDescent="0.3">
      <c r="A619"/>
      <c r="B619"/>
      <c r="C619" s="4"/>
    </row>
    <row r="620" spans="1:3" x14ac:dyDescent="0.3">
      <c r="A620"/>
      <c r="B620"/>
      <c r="C620" s="4"/>
    </row>
    <row r="621" spans="1:3" x14ac:dyDescent="0.3">
      <c r="A621"/>
      <c r="B621"/>
      <c r="C621" s="4"/>
    </row>
    <row r="622" spans="1:3" x14ac:dyDescent="0.3">
      <c r="A622"/>
      <c r="B622"/>
      <c r="C622" s="4"/>
    </row>
    <row r="623" spans="1:3" x14ac:dyDescent="0.3">
      <c r="A623"/>
      <c r="B623"/>
      <c r="C623" s="4"/>
    </row>
    <row r="624" spans="1:3" x14ac:dyDescent="0.3">
      <c r="A624"/>
      <c r="B624"/>
      <c r="C624" s="4"/>
    </row>
    <row r="625" spans="1:3" x14ac:dyDescent="0.3">
      <c r="A625"/>
      <c r="B625"/>
      <c r="C625" s="4"/>
    </row>
    <row r="626" spans="1:3" x14ac:dyDescent="0.3">
      <c r="A626"/>
      <c r="B626"/>
      <c r="C626" s="4"/>
    </row>
    <row r="627" spans="1:3" x14ac:dyDescent="0.3">
      <c r="A627"/>
      <c r="B627"/>
      <c r="C627" s="4"/>
    </row>
    <row r="628" spans="1:3" x14ac:dyDescent="0.3">
      <c r="A628"/>
      <c r="B628"/>
      <c r="C628" s="4"/>
    </row>
    <row r="629" spans="1:3" x14ac:dyDescent="0.3">
      <c r="A629"/>
      <c r="B629"/>
      <c r="C629" s="4"/>
    </row>
    <row r="630" spans="1:3" x14ac:dyDescent="0.3">
      <c r="A630"/>
      <c r="B630"/>
      <c r="C630" s="4"/>
    </row>
    <row r="631" spans="1:3" x14ac:dyDescent="0.3">
      <c r="A631"/>
      <c r="B631"/>
      <c r="C631" s="4"/>
    </row>
    <row r="632" spans="1:3" x14ac:dyDescent="0.3">
      <c r="A632"/>
      <c r="B632"/>
      <c r="C632" s="4"/>
    </row>
    <row r="633" spans="1:3" x14ac:dyDescent="0.3">
      <c r="A633"/>
      <c r="B633"/>
      <c r="C633" s="4"/>
    </row>
    <row r="634" spans="1:3" x14ac:dyDescent="0.3">
      <c r="A634"/>
      <c r="B634"/>
      <c r="C634" s="4"/>
    </row>
    <row r="635" spans="1:3" x14ac:dyDescent="0.3">
      <c r="A635"/>
      <c r="B635"/>
      <c r="C635" s="4"/>
    </row>
    <row r="636" spans="1:3" x14ac:dyDescent="0.3">
      <c r="A636"/>
      <c r="B636"/>
      <c r="C636" s="4"/>
    </row>
    <row r="637" spans="1:3" x14ac:dyDescent="0.3">
      <c r="A637"/>
      <c r="B637"/>
      <c r="C637" s="4"/>
    </row>
    <row r="638" spans="1:3" x14ac:dyDescent="0.3">
      <c r="A638"/>
      <c r="B638"/>
      <c r="C638" s="4"/>
    </row>
    <row r="639" spans="1:3" x14ac:dyDescent="0.3">
      <c r="A639"/>
      <c r="B639"/>
      <c r="C639" s="4"/>
    </row>
    <row r="640" spans="1:3" x14ac:dyDescent="0.3">
      <c r="A640"/>
      <c r="B640"/>
      <c r="C640" s="4"/>
    </row>
    <row r="641" spans="1:3" x14ac:dyDescent="0.3">
      <c r="A641"/>
      <c r="B641"/>
      <c r="C641" s="4"/>
    </row>
    <row r="642" spans="1:3" x14ac:dyDescent="0.3">
      <c r="A642"/>
      <c r="B642"/>
      <c r="C642" s="4"/>
    </row>
    <row r="643" spans="1:3" x14ac:dyDescent="0.3">
      <c r="A643"/>
      <c r="B643"/>
      <c r="C643" s="4"/>
    </row>
    <row r="644" spans="1:3" x14ac:dyDescent="0.3">
      <c r="A644"/>
      <c r="B644"/>
      <c r="C644" s="4"/>
    </row>
    <row r="645" spans="1:3" x14ac:dyDescent="0.3">
      <c r="A645"/>
      <c r="B645"/>
      <c r="C645" s="4"/>
    </row>
    <row r="646" spans="1:3" x14ac:dyDescent="0.3">
      <c r="A646"/>
      <c r="B646"/>
      <c r="C646" s="4"/>
    </row>
    <row r="647" spans="1:3" x14ac:dyDescent="0.3">
      <c r="A647"/>
      <c r="B647"/>
      <c r="C647" s="4"/>
    </row>
    <row r="648" spans="1:3" x14ac:dyDescent="0.3">
      <c r="A648"/>
      <c r="B648"/>
      <c r="C648" s="4"/>
    </row>
    <row r="649" spans="1:3" x14ac:dyDescent="0.3">
      <c r="A649"/>
      <c r="B649"/>
      <c r="C649" s="4"/>
    </row>
    <row r="650" spans="1:3" x14ac:dyDescent="0.3">
      <c r="A650"/>
      <c r="B650"/>
      <c r="C650" s="4"/>
    </row>
    <row r="651" spans="1:3" x14ac:dyDescent="0.3">
      <c r="A651"/>
      <c r="B651"/>
      <c r="C651" s="4"/>
    </row>
    <row r="652" spans="1:3" x14ac:dyDescent="0.3">
      <c r="A652"/>
      <c r="B652"/>
      <c r="C652" s="4"/>
    </row>
    <row r="653" spans="1:3" x14ac:dyDescent="0.3">
      <c r="A653"/>
      <c r="B653"/>
      <c r="C653" s="4"/>
    </row>
    <row r="654" spans="1:3" x14ac:dyDescent="0.3">
      <c r="A654"/>
      <c r="B654"/>
      <c r="C654" s="4"/>
    </row>
    <row r="655" spans="1:3" x14ac:dyDescent="0.3">
      <c r="A655"/>
      <c r="B655"/>
      <c r="C655" s="4"/>
    </row>
    <row r="656" spans="1:3" x14ac:dyDescent="0.3">
      <c r="A656"/>
      <c r="B656"/>
      <c r="C656" s="4"/>
    </row>
    <row r="657" spans="1:3" x14ac:dyDescent="0.3">
      <c r="A657"/>
      <c r="B657"/>
      <c r="C657" s="4"/>
    </row>
    <row r="658" spans="1:3" x14ac:dyDescent="0.3">
      <c r="A658"/>
      <c r="B658"/>
      <c r="C658" s="4"/>
    </row>
    <row r="659" spans="1:3" x14ac:dyDescent="0.3">
      <c r="A659"/>
      <c r="B659"/>
      <c r="C659" s="4"/>
    </row>
    <row r="660" spans="1:3" x14ac:dyDescent="0.3">
      <c r="A660"/>
      <c r="B660"/>
      <c r="C660" s="4"/>
    </row>
    <row r="661" spans="1:3" x14ac:dyDescent="0.3">
      <c r="A661"/>
      <c r="B661"/>
      <c r="C661" s="4"/>
    </row>
    <row r="662" spans="1:3" x14ac:dyDescent="0.3">
      <c r="A662"/>
      <c r="B662"/>
      <c r="C662" s="4"/>
    </row>
    <row r="663" spans="1:3" x14ac:dyDescent="0.3">
      <c r="A663"/>
      <c r="B663"/>
      <c r="C663" s="4"/>
    </row>
    <row r="664" spans="1:3" x14ac:dyDescent="0.3">
      <c r="A664"/>
      <c r="B664"/>
      <c r="C664" s="4"/>
    </row>
    <row r="665" spans="1:3" x14ac:dyDescent="0.3">
      <c r="A665"/>
      <c r="B665"/>
      <c r="C665" s="4"/>
    </row>
    <row r="666" spans="1:3" x14ac:dyDescent="0.3">
      <c r="A666"/>
      <c r="B666"/>
      <c r="C666" s="4"/>
    </row>
    <row r="667" spans="1:3" x14ac:dyDescent="0.3">
      <c r="A667"/>
      <c r="B667"/>
      <c r="C667" s="4"/>
    </row>
    <row r="668" spans="1:3" x14ac:dyDescent="0.3">
      <c r="A668"/>
      <c r="B668"/>
      <c r="C668" s="4"/>
    </row>
    <row r="669" spans="1:3" x14ac:dyDescent="0.3">
      <c r="A669"/>
      <c r="B669"/>
      <c r="C669" s="4"/>
    </row>
    <row r="670" spans="1:3" x14ac:dyDescent="0.3">
      <c r="A670"/>
      <c r="B670"/>
      <c r="C670" s="4"/>
    </row>
    <row r="671" spans="1:3" x14ac:dyDescent="0.3">
      <c r="A671"/>
      <c r="B671"/>
      <c r="C671" s="4"/>
    </row>
    <row r="672" spans="1:3" x14ac:dyDescent="0.3">
      <c r="A672"/>
      <c r="B672"/>
      <c r="C672" s="4"/>
    </row>
    <row r="673" spans="1:3" x14ac:dyDescent="0.3">
      <c r="A673"/>
      <c r="B673"/>
      <c r="C673" s="4"/>
    </row>
    <row r="674" spans="1:3" x14ac:dyDescent="0.3">
      <c r="A674"/>
      <c r="B674"/>
      <c r="C674" s="4"/>
    </row>
    <row r="675" spans="1:3" x14ac:dyDescent="0.3">
      <c r="A675"/>
      <c r="B675"/>
      <c r="C675" s="4"/>
    </row>
    <row r="676" spans="1:3" x14ac:dyDescent="0.3">
      <c r="A676"/>
      <c r="B676"/>
      <c r="C676" s="4"/>
    </row>
    <row r="677" spans="1:3" x14ac:dyDescent="0.3">
      <c r="A677"/>
      <c r="B677"/>
      <c r="C677" s="4"/>
    </row>
    <row r="678" spans="1:3" x14ac:dyDescent="0.3">
      <c r="A678"/>
      <c r="B678"/>
      <c r="C678" s="4"/>
    </row>
    <row r="679" spans="1:3" x14ac:dyDescent="0.3">
      <c r="A679"/>
      <c r="B679"/>
      <c r="C679" s="4"/>
    </row>
    <row r="680" spans="1:3" x14ac:dyDescent="0.3">
      <c r="A680"/>
      <c r="B680"/>
      <c r="C680" s="4"/>
    </row>
    <row r="681" spans="1:3" x14ac:dyDescent="0.3">
      <c r="A681"/>
      <c r="B681"/>
      <c r="C681" s="4"/>
    </row>
    <row r="682" spans="1:3" x14ac:dyDescent="0.3">
      <c r="A682"/>
      <c r="B682"/>
      <c r="C682" s="4"/>
    </row>
    <row r="683" spans="1:3" x14ac:dyDescent="0.3">
      <c r="A683"/>
      <c r="B683"/>
      <c r="C683" s="4"/>
    </row>
    <row r="684" spans="1:3" x14ac:dyDescent="0.3">
      <c r="A684"/>
      <c r="B684"/>
      <c r="C684" s="4"/>
    </row>
    <row r="685" spans="1:3" x14ac:dyDescent="0.3">
      <c r="A685"/>
      <c r="B685"/>
      <c r="C685" s="4"/>
    </row>
    <row r="686" spans="1:3" x14ac:dyDescent="0.3">
      <c r="A686"/>
      <c r="B686"/>
      <c r="C686" s="4"/>
    </row>
    <row r="687" spans="1:3" x14ac:dyDescent="0.3">
      <c r="A687"/>
      <c r="B687"/>
      <c r="C687" s="4"/>
    </row>
    <row r="688" spans="1:3" x14ac:dyDescent="0.3">
      <c r="A688"/>
      <c r="B688"/>
      <c r="C688" s="4"/>
    </row>
    <row r="689" spans="1:3" x14ac:dyDescent="0.3">
      <c r="A689"/>
      <c r="B689"/>
      <c r="C689" s="4"/>
    </row>
    <row r="690" spans="1:3" x14ac:dyDescent="0.3">
      <c r="A690"/>
      <c r="B690"/>
      <c r="C690" s="4"/>
    </row>
    <row r="691" spans="1:3" x14ac:dyDescent="0.3">
      <c r="A691"/>
      <c r="B691"/>
      <c r="C691" s="4"/>
    </row>
    <row r="692" spans="1:3" x14ac:dyDescent="0.3">
      <c r="A692"/>
      <c r="B692"/>
      <c r="C692" s="4"/>
    </row>
    <row r="693" spans="1:3" x14ac:dyDescent="0.3">
      <c r="A693"/>
      <c r="B693"/>
      <c r="C693" s="4"/>
    </row>
    <row r="694" spans="1:3" x14ac:dyDescent="0.3">
      <c r="A694"/>
      <c r="B694"/>
      <c r="C694" s="4"/>
    </row>
    <row r="695" spans="1:3" x14ac:dyDescent="0.3">
      <c r="A695"/>
      <c r="B695"/>
      <c r="C695" s="4"/>
    </row>
    <row r="696" spans="1:3" x14ac:dyDescent="0.3">
      <c r="A696"/>
      <c r="B696"/>
      <c r="C696" s="4"/>
    </row>
    <row r="697" spans="1:3" x14ac:dyDescent="0.3">
      <c r="A697"/>
      <c r="B697"/>
      <c r="C697" s="4"/>
    </row>
    <row r="698" spans="1:3" x14ac:dyDescent="0.3">
      <c r="A698"/>
      <c r="B698"/>
      <c r="C698" s="4"/>
    </row>
    <row r="699" spans="1:3" x14ac:dyDescent="0.3">
      <c r="A699"/>
      <c r="B699"/>
      <c r="C699" s="4"/>
    </row>
    <row r="700" spans="1:3" x14ac:dyDescent="0.3">
      <c r="A700"/>
      <c r="B700"/>
      <c r="C700" s="4"/>
    </row>
    <row r="701" spans="1:3" x14ac:dyDescent="0.3">
      <c r="A701"/>
      <c r="B701"/>
      <c r="C701" s="4"/>
    </row>
    <row r="702" spans="1:3" x14ac:dyDescent="0.3">
      <c r="A702"/>
      <c r="B702"/>
      <c r="C702" s="4"/>
    </row>
    <row r="703" spans="1:3" x14ac:dyDescent="0.3">
      <c r="A703"/>
      <c r="B703"/>
      <c r="C703" s="4"/>
    </row>
    <row r="704" spans="1:3" x14ac:dyDescent="0.3">
      <c r="A704"/>
      <c r="B704"/>
      <c r="C704" s="4"/>
    </row>
    <row r="705" spans="1:3" x14ac:dyDescent="0.3">
      <c r="A705"/>
      <c r="B705"/>
      <c r="C705" s="4"/>
    </row>
    <row r="706" spans="1:3" x14ac:dyDescent="0.3">
      <c r="A706"/>
      <c r="B706"/>
      <c r="C706" s="4"/>
    </row>
    <row r="707" spans="1:3" x14ac:dyDescent="0.3">
      <c r="A707"/>
      <c r="B707"/>
      <c r="C707" s="4"/>
    </row>
    <row r="708" spans="1:3" x14ac:dyDescent="0.3">
      <c r="A708"/>
      <c r="B708"/>
      <c r="C708" s="4"/>
    </row>
    <row r="709" spans="1:3" x14ac:dyDescent="0.3">
      <c r="A709"/>
      <c r="B709"/>
      <c r="C709" s="4"/>
    </row>
    <row r="710" spans="1:3" x14ac:dyDescent="0.3">
      <c r="A710"/>
      <c r="B710"/>
      <c r="C710" s="4"/>
    </row>
    <row r="711" spans="1:3" x14ac:dyDescent="0.3">
      <c r="A711"/>
      <c r="B711"/>
      <c r="C711" s="4"/>
    </row>
    <row r="712" spans="1:3" x14ac:dyDescent="0.3">
      <c r="A712"/>
      <c r="B712"/>
      <c r="C712" s="4"/>
    </row>
    <row r="713" spans="1:3" x14ac:dyDescent="0.3">
      <c r="A713"/>
      <c r="B713"/>
      <c r="C713" s="4"/>
    </row>
    <row r="714" spans="1:3" x14ac:dyDescent="0.3">
      <c r="A714"/>
      <c r="B714"/>
      <c r="C714" s="4"/>
    </row>
    <row r="715" spans="1:3" x14ac:dyDescent="0.3">
      <c r="A715"/>
      <c r="B715"/>
      <c r="C715" s="4"/>
    </row>
    <row r="716" spans="1:3" x14ac:dyDescent="0.3">
      <c r="A716"/>
      <c r="B716"/>
      <c r="C716" s="4"/>
    </row>
    <row r="717" spans="1:3" x14ac:dyDescent="0.3">
      <c r="A717"/>
      <c r="B717"/>
      <c r="C717" s="4"/>
    </row>
    <row r="718" spans="1:3" x14ac:dyDescent="0.3">
      <c r="A718"/>
      <c r="B718"/>
      <c r="C718" s="4"/>
    </row>
    <row r="719" spans="1:3" x14ac:dyDescent="0.3">
      <c r="A719"/>
      <c r="B719"/>
      <c r="C719" s="4"/>
    </row>
    <row r="720" spans="1:3" x14ac:dyDescent="0.3">
      <c r="A720"/>
      <c r="B720"/>
      <c r="C720" s="4"/>
    </row>
    <row r="721" spans="1:3" x14ac:dyDescent="0.3">
      <c r="A721"/>
      <c r="B721"/>
      <c r="C721" s="4"/>
    </row>
    <row r="722" spans="1:3" x14ac:dyDescent="0.3">
      <c r="A722"/>
      <c r="B722"/>
      <c r="C722" s="4"/>
    </row>
    <row r="723" spans="1:3" x14ac:dyDescent="0.3">
      <c r="A723"/>
      <c r="B723"/>
      <c r="C723" s="4"/>
    </row>
    <row r="724" spans="1:3" x14ac:dyDescent="0.3">
      <c r="A724"/>
      <c r="B724"/>
      <c r="C724" s="4"/>
    </row>
    <row r="725" spans="1:3" x14ac:dyDescent="0.3">
      <c r="A725"/>
      <c r="B725"/>
      <c r="C725" s="4"/>
    </row>
    <row r="726" spans="1:3" x14ac:dyDescent="0.3">
      <c r="A726"/>
      <c r="B726"/>
      <c r="C726" s="4"/>
    </row>
  </sheetData>
  <autoFilter ref="A1:N456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6"/>
  <sheetViews>
    <sheetView topLeftCell="A330" workbookViewId="0">
      <selection activeCell="E6" sqref="E6:E21"/>
    </sheetView>
  </sheetViews>
  <sheetFormatPr defaultRowHeight="14.4" x14ac:dyDescent="0.3"/>
  <cols>
    <col min="1" max="2" width="18.33203125" customWidth="1"/>
    <col min="18" max="18" width="22.109375" bestFit="1" customWidth="1"/>
  </cols>
  <sheetData>
    <row r="1" spans="1:19" x14ac:dyDescent="0.3">
      <c r="H1" t="s">
        <v>2030</v>
      </c>
      <c r="L1" t="s">
        <v>2024</v>
      </c>
      <c r="N1" t="s">
        <v>2025</v>
      </c>
      <c r="O1" t="s">
        <v>2029</v>
      </c>
    </row>
    <row r="2" spans="1:19" x14ac:dyDescent="0.3">
      <c r="A2" s="27" t="s">
        <v>1165</v>
      </c>
      <c r="B2" s="27" t="s">
        <v>1165</v>
      </c>
      <c r="G2" s="156">
        <v>1</v>
      </c>
      <c r="H2" s="158"/>
      <c r="K2" s="83" t="s">
        <v>670</v>
      </c>
      <c r="L2" s="99" t="s">
        <v>1474</v>
      </c>
      <c r="N2">
        <f t="shared" ref="N2:N20" si="0">VLOOKUP(K2,Q:S,3,0)</f>
        <v>24.346699999999998</v>
      </c>
      <c r="O2">
        <v>24.346699999999998</v>
      </c>
      <c r="P2" s="11">
        <f>N2-O2</f>
        <v>0</v>
      </c>
      <c r="Q2" s="153">
        <v>1</v>
      </c>
      <c r="R2" s="154" t="s">
        <v>1328</v>
      </c>
      <c r="S2" t="s">
        <v>2012</v>
      </c>
    </row>
    <row r="3" spans="1:19" x14ac:dyDescent="0.3">
      <c r="A3" s="29" t="s">
        <v>670</v>
      </c>
      <c r="B3" s="29" t="s">
        <v>670</v>
      </c>
      <c r="C3" t="s">
        <v>1474</v>
      </c>
      <c r="D3">
        <f t="shared" ref="D3:D66" si="1">VLOOKUP(B3,K:O,5,0)</f>
        <v>24.346699999999998</v>
      </c>
      <c r="E3">
        <f>D3-C3</f>
        <v>3.3776999999999973</v>
      </c>
      <c r="G3" s="156">
        <v>2</v>
      </c>
      <c r="H3" s="158"/>
      <c r="K3" s="83" t="s">
        <v>671</v>
      </c>
      <c r="L3" s="99">
        <v>11.529123651632521</v>
      </c>
      <c r="N3" t="str">
        <f t="shared" si="0"/>
        <v>нет</v>
      </c>
      <c r="O3" t="e">
        <f>VLOOKUP(K3,G:H,2,0)</f>
        <v>#N/A</v>
      </c>
      <c r="P3" s="11" t="e">
        <f t="shared" ref="P3:P66" si="2">N3-O3</f>
        <v>#VALUE!</v>
      </c>
      <c r="Q3" s="153">
        <v>2</v>
      </c>
      <c r="R3" s="154" t="s">
        <v>1330</v>
      </c>
      <c r="S3" t="s">
        <v>2012</v>
      </c>
    </row>
    <row r="4" spans="1:19" x14ac:dyDescent="0.3">
      <c r="A4" s="29" t="s">
        <v>671</v>
      </c>
      <c r="B4" s="29" t="s">
        <v>671</v>
      </c>
      <c r="C4">
        <v>11.529123651632521</v>
      </c>
      <c r="D4" t="e">
        <f t="shared" si="1"/>
        <v>#N/A</v>
      </c>
      <c r="E4" t="e">
        <f t="shared" ref="E4:E67" si="3">D4-C4</f>
        <v>#N/A</v>
      </c>
      <c r="G4" s="156">
        <v>3</v>
      </c>
      <c r="H4" s="158"/>
      <c r="K4" s="83">
        <v>1</v>
      </c>
      <c r="L4" s="99" t="s">
        <v>1329</v>
      </c>
      <c r="N4" t="str">
        <f t="shared" si="0"/>
        <v>не работает</v>
      </c>
      <c r="O4" t="str">
        <f>N4</f>
        <v>не работает</v>
      </c>
      <c r="P4" s="11" t="e">
        <f t="shared" si="2"/>
        <v>#VALUE!</v>
      </c>
      <c r="Q4" s="153">
        <v>3</v>
      </c>
      <c r="R4" s="154" t="s">
        <v>1332</v>
      </c>
      <c r="S4" t="s">
        <v>2012</v>
      </c>
    </row>
    <row r="5" spans="1:19" x14ac:dyDescent="0.3">
      <c r="A5" s="27" t="s">
        <v>170</v>
      </c>
      <c r="B5" s="27" t="s">
        <v>170</v>
      </c>
      <c r="D5" t="e">
        <f t="shared" si="1"/>
        <v>#N/A</v>
      </c>
      <c r="E5" t="e">
        <f t="shared" si="3"/>
        <v>#N/A</v>
      </c>
      <c r="G5" s="156">
        <v>4</v>
      </c>
      <c r="H5" s="157">
        <v>9.4909999999999997</v>
      </c>
      <c r="K5" s="83">
        <v>10</v>
      </c>
      <c r="L5" s="99" t="s">
        <v>1350</v>
      </c>
      <c r="N5" t="str">
        <f t="shared" si="0"/>
        <v>не работает</v>
      </c>
      <c r="O5" t="str">
        <f t="shared" ref="O5:O7" si="4">N5</f>
        <v>не работает</v>
      </c>
      <c r="P5" s="11" t="e">
        <f t="shared" si="2"/>
        <v>#VALUE!</v>
      </c>
      <c r="Q5" s="153">
        <v>4</v>
      </c>
      <c r="R5" s="154" t="s">
        <v>1334</v>
      </c>
      <c r="S5">
        <v>9.4907000000000004</v>
      </c>
    </row>
    <row r="6" spans="1:19" x14ac:dyDescent="0.3">
      <c r="A6" s="29" t="s">
        <v>4</v>
      </c>
      <c r="B6" s="29">
        <v>1</v>
      </c>
      <c r="C6" t="s">
        <v>1329</v>
      </c>
      <c r="D6" t="str">
        <f t="shared" si="1"/>
        <v>не работает</v>
      </c>
      <c r="E6" t="e">
        <f t="shared" si="3"/>
        <v>#VALUE!</v>
      </c>
      <c r="G6" s="156">
        <v>5</v>
      </c>
      <c r="H6" s="157">
        <v>13.577999999999999</v>
      </c>
      <c r="K6" s="105">
        <v>100</v>
      </c>
      <c r="L6" s="99">
        <v>11.257999999999999</v>
      </c>
      <c r="N6" t="str">
        <f t="shared" si="0"/>
        <v>нет</v>
      </c>
      <c r="O6" t="str">
        <f t="shared" si="4"/>
        <v>нет</v>
      </c>
      <c r="P6" s="11" t="e">
        <f t="shared" si="2"/>
        <v>#VALUE!</v>
      </c>
      <c r="Q6" s="153">
        <v>5</v>
      </c>
      <c r="R6" s="154" t="s">
        <v>1336</v>
      </c>
      <c r="S6">
        <v>13.5185</v>
      </c>
    </row>
    <row r="7" spans="1:19" x14ac:dyDescent="0.3">
      <c r="A7" s="29" t="s">
        <v>5</v>
      </c>
      <c r="B7" s="29">
        <v>10</v>
      </c>
      <c r="C7" t="s">
        <v>1350</v>
      </c>
      <c r="D7" t="str">
        <f t="shared" si="1"/>
        <v>не работает</v>
      </c>
      <c r="E7" t="e">
        <f t="shared" si="3"/>
        <v>#VALUE!</v>
      </c>
      <c r="G7" s="156">
        <v>6</v>
      </c>
      <c r="H7" s="158"/>
      <c r="K7" s="83">
        <v>101</v>
      </c>
      <c r="L7" s="99" t="s">
        <v>172</v>
      </c>
      <c r="N7" t="str">
        <f t="shared" si="0"/>
        <v>нет</v>
      </c>
      <c r="O7" t="str">
        <f t="shared" si="4"/>
        <v>нет</v>
      </c>
      <c r="P7" s="11" t="e">
        <f t="shared" si="2"/>
        <v>#VALUE!</v>
      </c>
      <c r="Q7" s="153">
        <v>6</v>
      </c>
      <c r="R7" s="154" t="s">
        <v>1337</v>
      </c>
      <c r="S7">
        <v>29.069099999999999</v>
      </c>
    </row>
    <row r="8" spans="1:19" x14ac:dyDescent="0.3">
      <c r="A8" s="29" t="s">
        <v>672</v>
      </c>
      <c r="B8" s="29">
        <v>100</v>
      </c>
      <c r="C8">
        <v>11.257999999999999</v>
      </c>
      <c r="D8" t="str">
        <f t="shared" si="1"/>
        <v>нет</v>
      </c>
      <c r="E8" t="e">
        <f t="shared" si="3"/>
        <v>#VALUE!</v>
      </c>
      <c r="G8" s="156">
        <v>7</v>
      </c>
      <c r="H8" s="157">
        <v>22.154</v>
      </c>
      <c r="K8" s="83">
        <v>102</v>
      </c>
      <c r="L8" s="99" t="s">
        <v>1921</v>
      </c>
      <c r="N8">
        <f t="shared" si="0"/>
        <v>9.6567000000000007</v>
      </c>
      <c r="O8">
        <f>VLOOKUP(K8,G:H,2,0)</f>
        <v>9.657</v>
      </c>
      <c r="P8" s="11">
        <f>N8-O8</f>
        <v>-2.9999999999930083E-4</v>
      </c>
      <c r="Q8" s="153">
        <v>7</v>
      </c>
      <c r="R8" s="154" t="s">
        <v>1341</v>
      </c>
      <c r="S8">
        <v>22.154</v>
      </c>
    </row>
    <row r="9" spans="1:19" x14ac:dyDescent="0.3">
      <c r="A9" s="29" t="s">
        <v>673</v>
      </c>
      <c r="B9" s="29">
        <v>101</v>
      </c>
      <c r="C9" t="s">
        <v>172</v>
      </c>
      <c r="D9" t="str">
        <f t="shared" si="1"/>
        <v>нет</v>
      </c>
      <c r="E9" t="e">
        <f t="shared" si="3"/>
        <v>#VALUE!</v>
      </c>
      <c r="G9" s="156">
        <v>8</v>
      </c>
      <c r="H9" s="157">
        <v>18.23</v>
      </c>
      <c r="K9" s="83">
        <v>103</v>
      </c>
      <c r="L9" s="99" t="s">
        <v>1961</v>
      </c>
      <c r="N9">
        <f t="shared" si="0"/>
        <v>23.497399999999999</v>
      </c>
      <c r="O9">
        <f>VLOOKUP(K9,G:H,2,0)</f>
        <v>23.5</v>
      </c>
      <c r="P9" s="11">
        <f t="shared" si="2"/>
        <v>-2.6000000000010459E-3</v>
      </c>
      <c r="Q9" s="153">
        <v>8</v>
      </c>
      <c r="R9" s="154" t="s">
        <v>1344</v>
      </c>
      <c r="S9">
        <v>0</v>
      </c>
    </row>
    <row r="10" spans="1:19" x14ac:dyDescent="0.3">
      <c r="A10" s="29" t="s">
        <v>674</v>
      </c>
      <c r="B10" s="29">
        <v>102</v>
      </c>
      <c r="C10" t="s">
        <v>1921</v>
      </c>
      <c r="D10">
        <f t="shared" si="1"/>
        <v>9.657</v>
      </c>
      <c r="E10">
        <f t="shared" si="3"/>
        <v>0.98000000000000043</v>
      </c>
      <c r="G10" s="156">
        <v>9</v>
      </c>
      <c r="H10" s="157">
        <v>13.882</v>
      </c>
      <c r="K10" s="83">
        <v>104</v>
      </c>
      <c r="L10" s="99" t="s">
        <v>1471</v>
      </c>
      <c r="N10">
        <f t="shared" si="0"/>
        <v>27.396599999999999</v>
      </c>
      <c r="O10">
        <f>VLOOKUP(K10,G:H,2,0)</f>
        <v>27.396000000000001</v>
      </c>
      <c r="P10" s="11">
        <f t="shared" si="2"/>
        <v>5.9999999999860165E-4</v>
      </c>
      <c r="Q10" s="153">
        <v>9</v>
      </c>
      <c r="R10" s="154" t="s">
        <v>1345</v>
      </c>
      <c r="S10">
        <v>13.882</v>
      </c>
    </row>
    <row r="11" spans="1:19" x14ac:dyDescent="0.3">
      <c r="A11" s="29" t="s">
        <v>675</v>
      </c>
      <c r="B11" s="29">
        <v>103</v>
      </c>
      <c r="C11" t="s">
        <v>1961</v>
      </c>
      <c r="D11">
        <f t="shared" si="1"/>
        <v>23.5</v>
      </c>
      <c r="E11">
        <f t="shared" si="3"/>
        <v>2.34</v>
      </c>
      <c r="G11" s="156">
        <v>10</v>
      </c>
      <c r="H11" s="158"/>
      <c r="K11" s="83">
        <v>105</v>
      </c>
      <c r="L11" s="99">
        <v>10.40741359307005</v>
      </c>
      <c r="N11" t="str">
        <f t="shared" si="0"/>
        <v>нет</v>
      </c>
      <c r="O11" t="str">
        <f>N11</f>
        <v>нет</v>
      </c>
      <c r="P11" s="11" t="e">
        <f t="shared" si="2"/>
        <v>#VALUE!</v>
      </c>
      <c r="Q11" s="153">
        <v>10</v>
      </c>
      <c r="R11" s="154" t="s">
        <v>1349</v>
      </c>
      <c r="S11" t="s">
        <v>2012</v>
      </c>
    </row>
    <row r="12" spans="1:19" x14ac:dyDescent="0.3">
      <c r="A12" s="29" t="s">
        <v>676</v>
      </c>
      <c r="B12" s="29">
        <v>104</v>
      </c>
      <c r="C12" t="s">
        <v>1471</v>
      </c>
      <c r="D12">
        <f t="shared" si="1"/>
        <v>27.396000000000001</v>
      </c>
      <c r="E12">
        <f t="shared" si="3"/>
        <v>3.5530000000000008</v>
      </c>
      <c r="G12" s="156">
        <v>11</v>
      </c>
      <c r="H12" s="157">
        <v>13.494</v>
      </c>
      <c r="K12" s="83">
        <v>107</v>
      </c>
      <c r="L12" s="99" t="s">
        <v>172</v>
      </c>
      <c r="N12">
        <f t="shared" si="0"/>
        <v>24.346699999999998</v>
      </c>
      <c r="O12">
        <f>N12</f>
        <v>24.346699999999998</v>
      </c>
      <c r="P12" s="11">
        <f t="shared" si="2"/>
        <v>0</v>
      </c>
      <c r="Q12" s="153">
        <v>11</v>
      </c>
      <c r="R12" s="154" t="s">
        <v>1351</v>
      </c>
      <c r="S12">
        <v>13.494199999999999</v>
      </c>
    </row>
    <row r="13" spans="1:19" x14ac:dyDescent="0.3">
      <c r="A13" s="29" t="s">
        <v>677</v>
      </c>
      <c r="B13" s="29">
        <v>105</v>
      </c>
      <c r="C13">
        <v>10.40741359307005</v>
      </c>
      <c r="D13" t="str">
        <f t="shared" si="1"/>
        <v>нет</v>
      </c>
      <c r="E13" t="e">
        <f t="shared" si="3"/>
        <v>#VALUE!</v>
      </c>
      <c r="G13" s="156">
        <v>12</v>
      </c>
      <c r="H13" s="157">
        <v>24.373999999999999</v>
      </c>
      <c r="K13" s="83">
        <v>108</v>
      </c>
      <c r="L13" s="99" t="s">
        <v>172</v>
      </c>
      <c r="N13">
        <f t="shared" si="0"/>
        <v>34.256100000000004</v>
      </c>
      <c r="O13">
        <f>N13</f>
        <v>34.256100000000004</v>
      </c>
      <c r="P13" s="11">
        <f t="shared" si="2"/>
        <v>0</v>
      </c>
      <c r="Q13" s="153">
        <v>12</v>
      </c>
      <c r="R13" s="154" t="s">
        <v>1354</v>
      </c>
      <c r="S13">
        <v>24.374300000000002</v>
      </c>
    </row>
    <row r="14" spans="1:19" x14ac:dyDescent="0.3">
      <c r="A14" s="29" t="s">
        <v>678</v>
      </c>
      <c r="B14" s="29">
        <v>107</v>
      </c>
      <c r="C14" t="s">
        <v>1476</v>
      </c>
      <c r="D14">
        <f t="shared" si="1"/>
        <v>24.346699999999998</v>
      </c>
      <c r="E14">
        <f t="shared" si="3"/>
        <v>-6.4243000000000023</v>
      </c>
      <c r="G14" s="156">
        <v>13</v>
      </c>
      <c r="H14" s="157">
        <v>18.608000000000001</v>
      </c>
      <c r="K14" s="83">
        <v>109</v>
      </c>
      <c r="L14" s="99" t="s">
        <v>1480</v>
      </c>
      <c r="N14" t="str">
        <f t="shared" si="0"/>
        <v>нет</v>
      </c>
      <c r="O14" t="str">
        <f>N14</f>
        <v>нет</v>
      </c>
      <c r="P14" s="11" t="e">
        <f t="shared" si="2"/>
        <v>#VALUE!</v>
      </c>
      <c r="Q14" s="153">
        <v>13</v>
      </c>
      <c r="R14" s="154" t="s">
        <v>1356</v>
      </c>
      <c r="S14">
        <v>18.608799999999999</v>
      </c>
    </row>
    <row r="15" spans="1:19" x14ac:dyDescent="0.3">
      <c r="A15" s="29" t="s">
        <v>679</v>
      </c>
      <c r="B15" s="29">
        <v>108</v>
      </c>
      <c r="C15" t="s">
        <v>1478</v>
      </c>
      <c r="D15">
        <f t="shared" si="1"/>
        <v>34.256100000000004</v>
      </c>
      <c r="E15">
        <f t="shared" si="3"/>
        <v>20.231100000000005</v>
      </c>
      <c r="G15" s="156">
        <v>14</v>
      </c>
      <c r="H15" s="157">
        <v>19.899999999999999</v>
      </c>
      <c r="K15" s="83">
        <v>11</v>
      </c>
      <c r="L15" s="99" t="s">
        <v>1935</v>
      </c>
      <c r="N15">
        <f t="shared" si="0"/>
        <v>13.494199999999999</v>
      </c>
      <c r="O15">
        <f>VLOOKUP(K15,G:H,2,0)</f>
        <v>13.494</v>
      </c>
      <c r="P15" s="11">
        <f t="shared" si="2"/>
        <v>1.9999999999953388E-4</v>
      </c>
      <c r="Q15" s="153">
        <v>14</v>
      </c>
      <c r="R15" s="154" t="s">
        <v>1358</v>
      </c>
      <c r="S15" t="s">
        <v>2012</v>
      </c>
    </row>
    <row r="16" spans="1:19" x14ac:dyDescent="0.3">
      <c r="A16" s="29" t="s">
        <v>680</v>
      </c>
      <c r="B16" s="29">
        <v>109</v>
      </c>
      <c r="C16" t="s">
        <v>1480</v>
      </c>
      <c r="D16" t="str">
        <f t="shared" si="1"/>
        <v>нет</v>
      </c>
      <c r="E16" t="e">
        <f t="shared" si="3"/>
        <v>#VALUE!</v>
      </c>
      <c r="G16" s="156">
        <v>15</v>
      </c>
      <c r="H16" s="157">
        <v>8.3829999999999991</v>
      </c>
      <c r="K16" s="83">
        <v>110</v>
      </c>
      <c r="L16" s="99">
        <v>10.042760973961727</v>
      </c>
      <c r="N16">
        <f t="shared" si="0"/>
        <v>11.7521</v>
      </c>
      <c r="O16">
        <f>VLOOKUP(K16,G:H,2,0)</f>
        <v>11.752000000000001</v>
      </c>
      <c r="P16" s="11">
        <f t="shared" si="2"/>
        <v>9.9999999999766942E-5</v>
      </c>
      <c r="Q16" s="153">
        <v>15</v>
      </c>
      <c r="R16" s="154" t="s">
        <v>1361</v>
      </c>
      <c r="S16">
        <v>8.3833000000000002</v>
      </c>
    </row>
    <row r="17" spans="1:19" x14ac:dyDescent="0.3">
      <c r="A17" s="29" t="s">
        <v>6</v>
      </c>
      <c r="B17" s="29">
        <v>11</v>
      </c>
      <c r="C17" t="s">
        <v>1935</v>
      </c>
      <c r="D17">
        <f t="shared" si="1"/>
        <v>13.494</v>
      </c>
      <c r="E17">
        <f t="shared" si="3"/>
        <v>1.4740000000000002</v>
      </c>
      <c r="G17" s="156">
        <v>16</v>
      </c>
      <c r="H17" s="157">
        <v>15.6</v>
      </c>
      <c r="K17" s="83">
        <v>111</v>
      </c>
      <c r="L17" s="99">
        <v>14.569370030112426</v>
      </c>
      <c r="N17" t="str">
        <f t="shared" si="0"/>
        <v>нет</v>
      </c>
      <c r="O17" t="str">
        <f>N17</f>
        <v>нет</v>
      </c>
      <c r="P17" s="11" t="e">
        <f t="shared" si="2"/>
        <v>#VALUE!</v>
      </c>
      <c r="Q17" s="153">
        <v>16</v>
      </c>
      <c r="R17" s="154" t="s">
        <v>1363</v>
      </c>
      <c r="S17" t="s">
        <v>172</v>
      </c>
    </row>
    <row r="18" spans="1:19" x14ac:dyDescent="0.3">
      <c r="A18" s="29" t="s">
        <v>681</v>
      </c>
      <c r="B18" s="29">
        <v>110</v>
      </c>
      <c r="C18">
        <v>10.042760973961727</v>
      </c>
      <c r="D18">
        <f t="shared" si="1"/>
        <v>11.752000000000001</v>
      </c>
      <c r="E18">
        <f t="shared" si="3"/>
        <v>1.7092390260382739</v>
      </c>
      <c r="G18" s="156">
        <v>17</v>
      </c>
      <c r="H18" s="157">
        <v>4.7119999999999997</v>
      </c>
      <c r="K18" s="83">
        <v>112</v>
      </c>
      <c r="L18" s="99" t="s">
        <v>1484</v>
      </c>
      <c r="N18">
        <f t="shared" si="0"/>
        <v>14.575200000000001</v>
      </c>
      <c r="O18">
        <f>VLOOKUP(K18,G:H,2,0)</f>
        <v>14.574999999999999</v>
      </c>
      <c r="P18" s="11">
        <f t="shared" si="2"/>
        <v>2.0000000000131024E-4</v>
      </c>
      <c r="Q18" s="153">
        <v>17</v>
      </c>
      <c r="R18" s="154" t="s">
        <v>1365</v>
      </c>
      <c r="S18">
        <v>0</v>
      </c>
    </row>
    <row r="19" spans="1:19" x14ac:dyDescent="0.3">
      <c r="A19" s="29" t="s">
        <v>682</v>
      </c>
      <c r="B19" s="29">
        <v>111</v>
      </c>
      <c r="C19">
        <v>14.569370030112426</v>
      </c>
      <c r="D19" t="str">
        <f t="shared" si="1"/>
        <v>нет</v>
      </c>
      <c r="E19" t="e">
        <f t="shared" si="3"/>
        <v>#VALUE!</v>
      </c>
      <c r="G19" s="156">
        <v>18</v>
      </c>
      <c r="H19" s="157">
        <v>23.355</v>
      </c>
      <c r="K19" s="83">
        <v>113</v>
      </c>
      <c r="L19" s="99" t="s">
        <v>1486</v>
      </c>
      <c r="N19" t="str">
        <f t="shared" si="0"/>
        <v>нет</v>
      </c>
      <c r="O19" t="str">
        <f t="shared" ref="O19:O20" si="5">N19</f>
        <v>нет</v>
      </c>
      <c r="P19" s="11" t="e">
        <f t="shared" si="2"/>
        <v>#VALUE!</v>
      </c>
      <c r="Q19" s="153">
        <v>18</v>
      </c>
      <c r="R19" s="154" t="s">
        <v>1366</v>
      </c>
      <c r="S19">
        <v>23.3552</v>
      </c>
    </row>
    <row r="20" spans="1:19" x14ac:dyDescent="0.3">
      <c r="A20" s="29" t="s">
        <v>683</v>
      </c>
      <c r="B20" s="29">
        <v>112</v>
      </c>
      <c r="C20" t="s">
        <v>1484</v>
      </c>
      <c r="D20">
        <f t="shared" si="1"/>
        <v>14.574999999999999</v>
      </c>
      <c r="E20">
        <f t="shared" si="3"/>
        <v>1.8599999999999994</v>
      </c>
      <c r="G20" s="156">
        <v>19</v>
      </c>
      <c r="H20" s="157">
        <v>20.69</v>
      </c>
      <c r="K20" s="83">
        <v>114</v>
      </c>
      <c r="L20" s="99" t="s">
        <v>172</v>
      </c>
      <c r="N20" t="str">
        <f t="shared" si="0"/>
        <v>нет</v>
      </c>
      <c r="O20" t="str">
        <f t="shared" si="5"/>
        <v>нет</v>
      </c>
      <c r="P20" s="11" t="e">
        <f t="shared" si="2"/>
        <v>#VALUE!</v>
      </c>
      <c r="Q20" s="153">
        <v>19</v>
      </c>
      <c r="R20" s="154" t="s">
        <v>1370</v>
      </c>
      <c r="S20">
        <v>20.689599999999999</v>
      </c>
    </row>
    <row r="21" spans="1:19" x14ac:dyDescent="0.3">
      <c r="A21" s="29" t="s">
        <v>684</v>
      </c>
      <c r="B21" s="29">
        <v>113</v>
      </c>
      <c r="C21" t="s">
        <v>1486</v>
      </c>
      <c r="D21" t="str">
        <f t="shared" si="1"/>
        <v>нет</v>
      </c>
      <c r="E21" t="e">
        <f t="shared" si="3"/>
        <v>#VALUE!</v>
      </c>
      <c r="G21" s="156">
        <v>20</v>
      </c>
      <c r="H21" s="158"/>
      <c r="K21" s="83">
        <v>115</v>
      </c>
      <c r="L21" s="99">
        <v>10.6</v>
      </c>
      <c r="N21">
        <v>10.6</v>
      </c>
      <c r="O21">
        <f>VLOOKUP(K21,G:H,2,0)</f>
        <v>10.6</v>
      </c>
      <c r="P21" s="11">
        <f t="shared" si="2"/>
        <v>0</v>
      </c>
      <c r="Q21" s="153">
        <v>20</v>
      </c>
      <c r="R21" s="154" t="s">
        <v>1372</v>
      </c>
      <c r="S21" t="s">
        <v>2012</v>
      </c>
    </row>
    <row r="22" spans="1:19" x14ac:dyDescent="0.3">
      <c r="A22" s="29" t="s">
        <v>685</v>
      </c>
      <c r="B22" s="29">
        <v>114</v>
      </c>
      <c r="C22" t="s">
        <v>172</v>
      </c>
      <c r="D22" t="str">
        <f t="shared" si="1"/>
        <v>нет</v>
      </c>
      <c r="E22" t="e">
        <f t="shared" si="3"/>
        <v>#VALUE!</v>
      </c>
      <c r="G22" s="156">
        <v>21</v>
      </c>
      <c r="H22" s="157">
        <v>13.659000000000001</v>
      </c>
      <c r="K22" s="83">
        <v>116</v>
      </c>
      <c r="L22" s="99" t="s">
        <v>1490</v>
      </c>
      <c r="N22">
        <f t="shared" ref="N22:N28" si="6">VLOOKUP(K22,Q:S,3,0)</f>
        <v>12.7578</v>
      </c>
      <c r="O22">
        <f>VLOOKUP(K22,G:H,2,0)</f>
        <v>12.946999999999999</v>
      </c>
      <c r="P22" s="11">
        <f t="shared" si="2"/>
        <v>-0.18919999999999959</v>
      </c>
      <c r="Q22" s="153">
        <v>21</v>
      </c>
      <c r="R22" s="154" t="s">
        <v>1373</v>
      </c>
      <c r="S22">
        <v>13.6594</v>
      </c>
    </row>
    <row r="23" spans="1:19" x14ac:dyDescent="0.3">
      <c r="A23" s="29" t="s">
        <v>686</v>
      </c>
      <c r="B23" s="29">
        <v>115</v>
      </c>
      <c r="C23">
        <v>10.6</v>
      </c>
      <c r="D23">
        <f t="shared" si="1"/>
        <v>10.6</v>
      </c>
      <c r="E23">
        <f t="shared" si="3"/>
        <v>0</v>
      </c>
      <c r="G23" s="156">
        <v>22</v>
      </c>
      <c r="H23" s="158"/>
      <c r="K23" s="83">
        <v>117</v>
      </c>
      <c r="L23" s="99" t="s">
        <v>1492</v>
      </c>
      <c r="N23" t="str">
        <f t="shared" si="6"/>
        <v>нет</v>
      </c>
      <c r="O23" t="str">
        <f>N23</f>
        <v>нет</v>
      </c>
      <c r="P23" s="11" t="e">
        <f t="shared" si="2"/>
        <v>#VALUE!</v>
      </c>
      <c r="Q23" s="153">
        <v>22</v>
      </c>
      <c r="R23" s="154" t="s">
        <v>2013</v>
      </c>
      <c r="S23">
        <v>0.252</v>
      </c>
    </row>
    <row r="24" spans="1:19" x14ac:dyDescent="0.3">
      <c r="A24" s="29" t="s">
        <v>687</v>
      </c>
      <c r="B24" s="29">
        <v>116</v>
      </c>
      <c r="C24" t="s">
        <v>1490</v>
      </c>
      <c r="D24">
        <f t="shared" si="1"/>
        <v>12.946999999999999</v>
      </c>
      <c r="E24">
        <f t="shared" si="3"/>
        <v>1.0459999999999994</v>
      </c>
      <c r="G24" s="156">
        <v>23</v>
      </c>
      <c r="H24" s="158"/>
      <c r="K24" s="83">
        <v>118</v>
      </c>
      <c r="L24" s="99" t="s">
        <v>1494</v>
      </c>
      <c r="N24">
        <f t="shared" si="6"/>
        <v>27.726600000000001</v>
      </c>
      <c r="O24">
        <f t="shared" ref="O24:O30" si="7">VLOOKUP(K24,G:H,2,0)</f>
        <v>27.727</v>
      </c>
      <c r="P24" s="11">
        <f t="shared" si="2"/>
        <v>-3.9999999999906777E-4</v>
      </c>
      <c r="Q24" s="153">
        <v>23</v>
      </c>
      <c r="R24" s="154" t="s">
        <v>1375</v>
      </c>
      <c r="S24" t="s">
        <v>2014</v>
      </c>
    </row>
    <row r="25" spans="1:19" x14ac:dyDescent="0.3">
      <c r="A25" s="29" t="s">
        <v>688</v>
      </c>
      <c r="B25" s="29">
        <v>117</v>
      </c>
      <c r="C25" t="s">
        <v>1492</v>
      </c>
      <c r="D25" t="str">
        <f t="shared" si="1"/>
        <v>нет</v>
      </c>
      <c r="E25" t="e">
        <f t="shared" si="3"/>
        <v>#VALUE!</v>
      </c>
      <c r="G25" s="156">
        <v>24</v>
      </c>
      <c r="H25" s="158"/>
      <c r="K25" s="83">
        <v>119</v>
      </c>
      <c r="L25" s="99" t="s">
        <v>1962</v>
      </c>
      <c r="N25" t="str">
        <f t="shared" si="6"/>
        <v>нет</v>
      </c>
      <c r="O25">
        <f t="shared" si="7"/>
        <v>8.09</v>
      </c>
      <c r="P25" s="11" t="e">
        <f t="shared" si="2"/>
        <v>#VALUE!</v>
      </c>
      <c r="Q25" s="153">
        <v>24</v>
      </c>
      <c r="R25" s="154" t="s">
        <v>1377</v>
      </c>
      <c r="S25" t="s">
        <v>2012</v>
      </c>
    </row>
    <row r="26" spans="1:19" x14ac:dyDescent="0.3">
      <c r="A26" s="29" t="s">
        <v>689</v>
      </c>
      <c r="B26" s="29">
        <v>118</v>
      </c>
      <c r="C26" t="s">
        <v>1494</v>
      </c>
      <c r="D26">
        <f t="shared" si="1"/>
        <v>27.727</v>
      </c>
      <c r="E26">
        <f t="shared" si="3"/>
        <v>2.6969999999999992</v>
      </c>
      <c r="G26" s="156">
        <v>25</v>
      </c>
      <c r="H26" s="158"/>
      <c r="K26" s="83">
        <v>12</v>
      </c>
      <c r="L26" s="99" t="s">
        <v>1355</v>
      </c>
      <c r="N26">
        <f t="shared" si="6"/>
        <v>24.374300000000002</v>
      </c>
      <c r="O26">
        <f t="shared" si="7"/>
        <v>24.373999999999999</v>
      </c>
      <c r="P26" s="11">
        <f t="shared" si="2"/>
        <v>3.0000000000285354E-4</v>
      </c>
      <c r="Q26" s="153">
        <v>25</v>
      </c>
      <c r="R26" s="154" t="s">
        <v>1378</v>
      </c>
      <c r="S26" t="s">
        <v>2012</v>
      </c>
    </row>
    <row r="27" spans="1:19" x14ac:dyDescent="0.3">
      <c r="A27" s="29" t="s">
        <v>690</v>
      </c>
      <c r="B27" s="29">
        <v>119</v>
      </c>
      <c r="C27" t="s">
        <v>1962</v>
      </c>
      <c r="D27">
        <f t="shared" si="1"/>
        <v>8.09</v>
      </c>
      <c r="E27">
        <f t="shared" si="3"/>
        <v>0.51999999999999957</v>
      </c>
      <c r="G27" s="156">
        <v>26</v>
      </c>
      <c r="H27" s="157">
        <v>7.1710000000000003</v>
      </c>
      <c r="K27" s="83">
        <v>120</v>
      </c>
      <c r="L27" s="99" t="s">
        <v>1497</v>
      </c>
      <c r="N27">
        <f t="shared" si="6"/>
        <v>16.625699999999998</v>
      </c>
      <c r="O27">
        <f t="shared" si="7"/>
        <v>16.626000000000001</v>
      </c>
      <c r="P27" s="11">
        <f t="shared" si="2"/>
        <v>-3.0000000000285354E-4</v>
      </c>
      <c r="Q27" s="153">
        <v>26</v>
      </c>
      <c r="R27" s="154" t="s">
        <v>1379</v>
      </c>
      <c r="S27">
        <v>7.173</v>
      </c>
    </row>
    <row r="28" spans="1:19" x14ac:dyDescent="0.3">
      <c r="A28" s="29" t="s">
        <v>7</v>
      </c>
      <c r="B28" s="29">
        <v>12</v>
      </c>
      <c r="C28" t="s">
        <v>1355</v>
      </c>
      <c r="D28">
        <f t="shared" si="1"/>
        <v>24.373999999999999</v>
      </c>
      <c r="E28">
        <f t="shared" si="3"/>
        <v>2.546999999999997</v>
      </c>
      <c r="G28" s="156">
        <v>27</v>
      </c>
      <c r="H28" s="158"/>
      <c r="K28" s="83">
        <v>121</v>
      </c>
      <c r="L28" s="99" t="s">
        <v>1499</v>
      </c>
      <c r="N28">
        <f t="shared" si="6"/>
        <v>15.235200000000001</v>
      </c>
      <c r="O28">
        <f t="shared" si="7"/>
        <v>15.234999999999999</v>
      </c>
      <c r="P28" s="11">
        <f t="shared" si="2"/>
        <v>2.0000000000131024E-4</v>
      </c>
      <c r="Q28" s="153">
        <v>27</v>
      </c>
      <c r="R28" s="154" t="s">
        <v>1381</v>
      </c>
      <c r="S28" t="s">
        <v>2012</v>
      </c>
    </row>
    <row r="29" spans="1:19" x14ac:dyDescent="0.3">
      <c r="A29" s="29" t="s">
        <v>691</v>
      </c>
      <c r="B29" s="29">
        <v>120</v>
      </c>
      <c r="C29" t="s">
        <v>1497</v>
      </c>
      <c r="D29">
        <f t="shared" si="1"/>
        <v>16.626000000000001</v>
      </c>
      <c r="E29">
        <f t="shared" si="3"/>
        <v>1.724000000000002</v>
      </c>
      <c r="G29" s="156">
        <v>28</v>
      </c>
      <c r="H29" s="157">
        <v>10.954000000000001</v>
      </c>
      <c r="K29" s="83">
        <v>122</v>
      </c>
      <c r="L29" s="99">
        <v>10.674329858346002</v>
      </c>
      <c r="N29">
        <v>10.673999999999999</v>
      </c>
      <c r="O29">
        <f t="shared" si="7"/>
        <v>10.356</v>
      </c>
      <c r="P29" s="11">
        <f t="shared" si="2"/>
        <v>0.31799999999999962</v>
      </c>
      <c r="Q29" s="153">
        <v>28</v>
      </c>
      <c r="R29" s="154" t="s">
        <v>1382</v>
      </c>
      <c r="S29">
        <v>10.953900000000001</v>
      </c>
    </row>
    <row r="30" spans="1:19" x14ac:dyDescent="0.3">
      <c r="A30" s="29" t="s">
        <v>692</v>
      </c>
      <c r="B30" s="29">
        <v>121</v>
      </c>
      <c r="C30" t="s">
        <v>1499</v>
      </c>
      <c r="D30">
        <f t="shared" si="1"/>
        <v>15.234999999999999</v>
      </c>
      <c r="E30">
        <f t="shared" si="3"/>
        <v>2.6959999999999997</v>
      </c>
      <c r="G30" s="156">
        <v>29</v>
      </c>
      <c r="H30" s="157">
        <v>2.0859999999999999</v>
      </c>
      <c r="K30" s="83">
        <v>123</v>
      </c>
      <c r="L30" s="99">
        <v>16.502806896884575</v>
      </c>
      <c r="N30">
        <f t="shared" ref="N30:N93" si="8">VLOOKUP(K30,Q:S,3,0)</f>
        <v>17.024000000000001</v>
      </c>
      <c r="O30">
        <f t="shared" si="7"/>
        <v>17.024000000000001</v>
      </c>
      <c r="P30" s="11">
        <f t="shared" si="2"/>
        <v>0</v>
      </c>
      <c r="Q30" s="153">
        <v>29</v>
      </c>
      <c r="R30" s="154" t="s">
        <v>1383</v>
      </c>
      <c r="S30">
        <v>2.085</v>
      </c>
    </row>
    <row r="31" spans="1:19" x14ac:dyDescent="0.3">
      <c r="A31" s="29" t="s">
        <v>693</v>
      </c>
      <c r="B31" s="29">
        <v>122</v>
      </c>
      <c r="C31">
        <v>10.674329858346002</v>
      </c>
      <c r="D31">
        <f t="shared" si="1"/>
        <v>10.356</v>
      </c>
      <c r="E31">
        <f t="shared" si="3"/>
        <v>-0.31832985834600258</v>
      </c>
      <c r="G31" s="156">
        <v>30</v>
      </c>
      <c r="H31" s="157">
        <v>24.931000000000001</v>
      </c>
      <c r="K31" s="83">
        <v>124</v>
      </c>
      <c r="L31" s="99">
        <v>11.642176799272521</v>
      </c>
      <c r="N31" t="str">
        <f t="shared" si="8"/>
        <v>нет</v>
      </c>
      <c r="O31" t="str">
        <f>N31</f>
        <v>нет</v>
      </c>
      <c r="P31" s="11" t="e">
        <f t="shared" si="2"/>
        <v>#VALUE!</v>
      </c>
      <c r="Q31" s="153">
        <v>30</v>
      </c>
      <c r="R31" s="154" t="s">
        <v>1384</v>
      </c>
      <c r="S31">
        <v>24.931000000000001</v>
      </c>
    </row>
    <row r="32" spans="1:19" x14ac:dyDescent="0.3">
      <c r="A32" s="29" t="s">
        <v>694</v>
      </c>
      <c r="B32" s="29">
        <v>123</v>
      </c>
      <c r="C32">
        <v>16.502806896884575</v>
      </c>
      <c r="D32">
        <f t="shared" si="1"/>
        <v>17.024000000000001</v>
      </c>
      <c r="E32">
        <f t="shared" si="3"/>
        <v>0.52119310311542577</v>
      </c>
      <c r="G32" s="156">
        <v>31</v>
      </c>
      <c r="H32" s="157">
        <v>19.734000000000002</v>
      </c>
      <c r="K32" s="83">
        <v>125</v>
      </c>
      <c r="L32" s="99" t="s">
        <v>1504</v>
      </c>
      <c r="N32">
        <f t="shared" si="8"/>
        <v>21.214200000000002</v>
      </c>
      <c r="O32">
        <f>VLOOKUP(K32,G:H,2,0)</f>
        <v>21.213999999999999</v>
      </c>
      <c r="P32" s="11">
        <f t="shared" si="2"/>
        <v>2.000000000030866E-4</v>
      </c>
      <c r="Q32" s="153">
        <v>31</v>
      </c>
      <c r="R32" s="154" t="s">
        <v>1385</v>
      </c>
      <c r="S32">
        <v>19.733599999999999</v>
      </c>
    </row>
    <row r="33" spans="1:19" x14ac:dyDescent="0.3">
      <c r="A33" s="29" t="s">
        <v>695</v>
      </c>
      <c r="B33" s="29">
        <v>124</v>
      </c>
      <c r="C33">
        <v>11.642176799272521</v>
      </c>
      <c r="D33" t="str">
        <f t="shared" si="1"/>
        <v>нет</v>
      </c>
      <c r="E33" t="e">
        <f t="shared" si="3"/>
        <v>#VALUE!</v>
      </c>
      <c r="G33" s="156">
        <v>32</v>
      </c>
      <c r="H33" s="157">
        <v>20.594000000000001</v>
      </c>
      <c r="K33" s="83">
        <v>126</v>
      </c>
      <c r="L33" s="99">
        <v>14.758779676150489</v>
      </c>
      <c r="N33" t="str">
        <f t="shared" si="8"/>
        <v>нет</v>
      </c>
      <c r="O33" t="str">
        <f t="shared" ref="O33:O34" si="9">N33</f>
        <v>нет</v>
      </c>
      <c r="P33" s="11" t="e">
        <f t="shared" si="2"/>
        <v>#VALUE!</v>
      </c>
      <c r="Q33" s="153">
        <v>32</v>
      </c>
      <c r="R33" s="154" t="s">
        <v>1386</v>
      </c>
      <c r="S33">
        <v>20.5944</v>
      </c>
    </row>
    <row r="34" spans="1:19" x14ac:dyDescent="0.3">
      <c r="A34" s="29" t="s">
        <v>696</v>
      </c>
      <c r="B34" s="29">
        <v>125</v>
      </c>
      <c r="C34" t="s">
        <v>1504</v>
      </c>
      <c r="D34">
        <f t="shared" si="1"/>
        <v>21.213999999999999</v>
      </c>
      <c r="E34">
        <f t="shared" si="3"/>
        <v>1.5670000000000002</v>
      </c>
      <c r="G34" s="156">
        <v>33</v>
      </c>
      <c r="H34" s="157">
        <v>13.047000000000001</v>
      </c>
      <c r="K34" s="83">
        <v>127</v>
      </c>
      <c r="L34" s="99">
        <v>11.040581657851098</v>
      </c>
      <c r="N34" t="str">
        <f t="shared" si="8"/>
        <v>нет</v>
      </c>
      <c r="O34" t="str">
        <f t="shared" si="9"/>
        <v>нет</v>
      </c>
      <c r="P34" s="11" t="e">
        <f t="shared" si="2"/>
        <v>#VALUE!</v>
      </c>
      <c r="Q34" s="153">
        <v>33</v>
      </c>
      <c r="R34" s="154" t="s">
        <v>1387</v>
      </c>
      <c r="S34">
        <v>13.046900000000001</v>
      </c>
    </row>
    <row r="35" spans="1:19" x14ac:dyDescent="0.3">
      <c r="A35" s="29" t="s">
        <v>697</v>
      </c>
      <c r="B35" s="29">
        <v>126</v>
      </c>
      <c r="C35">
        <v>14.758779676150489</v>
      </c>
      <c r="D35" t="str">
        <f t="shared" si="1"/>
        <v>нет</v>
      </c>
      <c r="E35" t="e">
        <f t="shared" si="3"/>
        <v>#VALUE!</v>
      </c>
      <c r="G35" s="156">
        <v>34</v>
      </c>
      <c r="H35" s="157">
        <v>9.8659999999999997</v>
      </c>
      <c r="K35" s="83">
        <v>128</v>
      </c>
      <c r="L35" s="99" t="s">
        <v>1963</v>
      </c>
      <c r="N35">
        <f t="shared" si="8"/>
        <v>35.843600000000002</v>
      </c>
      <c r="O35">
        <f>VLOOKUP(K35,G:H,2,0)</f>
        <v>35.844000000000001</v>
      </c>
      <c r="P35" s="11">
        <f t="shared" si="2"/>
        <v>-3.9999999999906777E-4</v>
      </c>
      <c r="Q35" s="153">
        <v>34</v>
      </c>
      <c r="R35" s="154" t="s">
        <v>1389</v>
      </c>
      <c r="S35">
        <v>9.8668999999999993</v>
      </c>
    </row>
    <row r="36" spans="1:19" x14ac:dyDescent="0.3">
      <c r="A36" s="29" t="s">
        <v>698</v>
      </c>
      <c r="B36" s="29">
        <v>127</v>
      </c>
      <c r="C36">
        <v>11.040581657851098</v>
      </c>
      <c r="D36" t="str">
        <f t="shared" si="1"/>
        <v>нет</v>
      </c>
      <c r="E36" t="e">
        <f t="shared" si="3"/>
        <v>#VALUE!</v>
      </c>
      <c r="G36" s="156">
        <v>35</v>
      </c>
      <c r="H36" s="157">
        <v>1.81</v>
      </c>
      <c r="K36" s="83">
        <v>129</v>
      </c>
      <c r="L36" s="99" t="s">
        <v>1964</v>
      </c>
      <c r="N36" t="str">
        <f t="shared" si="8"/>
        <v>нет</v>
      </c>
      <c r="O36">
        <f>VLOOKUP(K36,G:H,2,0)</f>
        <v>23.2</v>
      </c>
      <c r="P36" s="11" t="e">
        <f t="shared" si="2"/>
        <v>#VALUE!</v>
      </c>
      <c r="Q36" s="153">
        <v>35</v>
      </c>
      <c r="R36" s="154" t="s">
        <v>1391</v>
      </c>
      <c r="S36">
        <v>1.8107</v>
      </c>
    </row>
    <row r="37" spans="1:19" x14ac:dyDescent="0.3">
      <c r="A37" s="29" t="s">
        <v>699</v>
      </c>
      <c r="B37" s="29">
        <v>128</v>
      </c>
      <c r="C37" t="s">
        <v>1963</v>
      </c>
      <c r="D37">
        <f t="shared" si="1"/>
        <v>35.844000000000001</v>
      </c>
      <c r="E37">
        <f t="shared" si="3"/>
        <v>4.0150000000000006</v>
      </c>
      <c r="G37" s="156">
        <v>36</v>
      </c>
      <c r="H37" s="158"/>
      <c r="K37" s="83">
        <v>13</v>
      </c>
      <c r="L37" s="99" t="s">
        <v>1936</v>
      </c>
      <c r="N37">
        <f t="shared" si="8"/>
        <v>18.608799999999999</v>
      </c>
      <c r="O37">
        <f>VLOOKUP(K37,G:H,2,0)</f>
        <v>18.608000000000001</v>
      </c>
      <c r="P37" s="11">
        <f t="shared" si="2"/>
        <v>7.9999999999813554E-4</v>
      </c>
      <c r="Q37" s="153">
        <v>36</v>
      </c>
      <c r="R37" s="154" t="s">
        <v>1392</v>
      </c>
      <c r="S37" t="s">
        <v>2012</v>
      </c>
    </row>
    <row r="38" spans="1:19" x14ac:dyDescent="0.3">
      <c r="A38" s="29" t="s">
        <v>700</v>
      </c>
      <c r="B38" s="29">
        <v>129</v>
      </c>
      <c r="C38" t="s">
        <v>1964</v>
      </c>
      <c r="D38">
        <f t="shared" si="1"/>
        <v>23.2</v>
      </c>
      <c r="E38">
        <f t="shared" si="3"/>
        <v>1.2100000000000009</v>
      </c>
      <c r="G38" s="156">
        <v>37</v>
      </c>
      <c r="H38" s="157">
        <v>19.173999999999999</v>
      </c>
      <c r="K38" s="83">
        <v>130</v>
      </c>
      <c r="L38" s="99" t="s">
        <v>1510</v>
      </c>
      <c r="N38" t="str">
        <f t="shared" si="8"/>
        <v>нет</v>
      </c>
      <c r="O38" t="str">
        <f>N38</f>
        <v>нет</v>
      </c>
      <c r="P38" s="11" t="e">
        <f t="shared" si="2"/>
        <v>#VALUE!</v>
      </c>
      <c r="Q38" s="153">
        <v>37</v>
      </c>
      <c r="R38" s="154" t="s">
        <v>1393</v>
      </c>
      <c r="S38">
        <v>19.1737</v>
      </c>
    </row>
    <row r="39" spans="1:19" x14ac:dyDescent="0.3">
      <c r="A39" s="29" t="s">
        <v>8</v>
      </c>
      <c r="B39" s="29">
        <v>13</v>
      </c>
      <c r="C39" t="s">
        <v>1936</v>
      </c>
      <c r="D39">
        <f t="shared" si="1"/>
        <v>18.608000000000001</v>
      </c>
      <c r="E39">
        <f t="shared" si="3"/>
        <v>0.76500000000000057</v>
      </c>
      <c r="G39" s="156">
        <v>38</v>
      </c>
      <c r="H39" s="157">
        <v>6.7720000000000002</v>
      </c>
      <c r="K39" s="83">
        <v>131</v>
      </c>
      <c r="L39" s="99" t="s">
        <v>1512</v>
      </c>
      <c r="N39">
        <f t="shared" si="8"/>
        <v>4.8613999999999997</v>
      </c>
      <c r="O39">
        <f>VLOOKUP(K39,G:H,2,0)</f>
        <v>4.8609999999999998</v>
      </c>
      <c r="P39" s="11">
        <f t="shared" si="2"/>
        <v>3.9999999999995595E-4</v>
      </c>
      <c r="Q39" s="153">
        <v>38</v>
      </c>
      <c r="R39" s="154" t="s">
        <v>1324</v>
      </c>
      <c r="S39">
        <v>6.7729999999999997</v>
      </c>
    </row>
    <row r="40" spans="1:19" x14ac:dyDescent="0.3">
      <c r="A40" s="29" t="s">
        <v>701</v>
      </c>
      <c r="B40" s="29">
        <v>130</v>
      </c>
      <c r="C40" t="s">
        <v>1510</v>
      </c>
      <c r="D40" t="str">
        <f t="shared" si="1"/>
        <v>нет</v>
      </c>
      <c r="E40" t="e">
        <f t="shared" si="3"/>
        <v>#VALUE!</v>
      </c>
      <c r="G40" s="156">
        <v>39</v>
      </c>
      <c r="H40" s="157">
        <v>11.497</v>
      </c>
      <c r="K40" s="83">
        <v>132</v>
      </c>
      <c r="L40" s="99" t="s">
        <v>1514</v>
      </c>
      <c r="N40">
        <f t="shared" si="8"/>
        <v>6.9405999999999999</v>
      </c>
      <c r="O40">
        <f>VLOOKUP(K40,G:H,2,0)</f>
        <v>6.9409999999999998</v>
      </c>
      <c r="P40" s="11">
        <f t="shared" si="2"/>
        <v>-3.9999999999995595E-4</v>
      </c>
      <c r="Q40" s="153">
        <v>39</v>
      </c>
      <c r="R40" s="154" t="s">
        <v>1395</v>
      </c>
      <c r="S40">
        <v>11.4979</v>
      </c>
    </row>
    <row r="41" spans="1:19" x14ac:dyDescent="0.3">
      <c r="A41" s="29" t="s">
        <v>702</v>
      </c>
      <c r="B41" s="29">
        <v>131</v>
      </c>
      <c r="C41" t="s">
        <v>1512</v>
      </c>
      <c r="D41">
        <f t="shared" si="1"/>
        <v>4.8609999999999998</v>
      </c>
      <c r="E41">
        <f t="shared" si="3"/>
        <v>0</v>
      </c>
      <c r="G41" s="156">
        <v>40</v>
      </c>
      <c r="H41" s="158"/>
      <c r="K41" s="83">
        <v>133</v>
      </c>
      <c r="L41" s="99">
        <v>9.0914700301124238</v>
      </c>
      <c r="N41" t="str">
        <f t="shared" si="8"/>
        <v>нет</v>
      </c>
      <c r="O41" t="str">
        <f>N41</f>
        <v>нет</v>
      </c>
      <c r="P41" s="11" t="e">
        <f t="shared" si="2"/>
        <v>#VALUE!</v>
      </c>
      <c r="Q41" s="153">
        <v>40</v>
      </c>
      <c r="R41" s="154" t="s">
        <v>1396</v>
      </c>
      <c r="S41">
        <v>0</v>
      </c>
    </row>
    <row r="42" spans="1:19" x14ac:dyDescent="0.3">
      <c r="A42" s="29" t="s">
        <v>703</v>
      </c>
      <c r="B42" s="29">
        <v>132</v>
      </c>
      <c r="C42" t="s">
        <v>1514</v>
      </c>
      <c r="D42">
        <f t="shared" si="1"/>
        <v>6.9409999999999998</v>
      </c>
      <c r="E42">
        <f t="shared" si="3"/>
        <v>0</v>
      </c>
      <c r="G42" s="156">
        <v>41</v>
      </c>
      <c r="H42" s="157">
        <v>5.93</v>
      </c>
      <c r="K42" s="83">
        <v>134</v>
      </c>
      <c r="L42" s="99" t="s">
        <v>1965</v>
      </c>
      <c r="N42">
        <f t="shared" si="8"/>
        <v>7.2561999999999998</v>
      </c>
      <c r="O42">
        <f>VLOOKUP(K42,G:H,2,0)</f>
        <v>7.2560000000000002</v>
      </c>
      <c r="P42" s="11">
        <f t="shared" si="2"/>
        <v>1.9999999999953388E-4</v>
      </c>
      <c r="Q42" s="153">
        <v>41</v>
      </c>
      <c r="R42" s="154" t="s">
        <v>1397</v>
      </c>
      <c r="S42">
        <v>5.9298999999999999</v>
      </c>
    </row>
    <row r="43" spans="1:19" x14ac:dyDescent="0.3">
      <c r="A43" s="29" t="s">
        <v>704</v>
      </c>
      <c r="B43" s="29">
        <v>133</v>
      </c>
      <c r="C43">
        <v>9.0914700301124238</v>
      </c>
      <c r="D43" t="str">
        <f t="shared" si="1"/>
        <v>нет</v>
      </c>
      <c r="E43" t="e">
        <f t="shared" si="3"/>
        <v>#VALUE!</v>
      </c>
      <c r="G43" s="156">
        <v>42</v>
      </c>
      <c r="H43" s="158"/>
      <c r="K43" s="83">
        <v>135</v>
      </c>
      <c r="L43" s="99">
        <v>11.002521055044767</v>
      </c>
      <c r="N43" t="str">
        <f t="shared" si="8"/>
        <v>нет</v>
      </c>
      <c r="O43" t="str">
        <f t="shared" ref="O43:O45" si="10">N43</f>
        <v>нет</v>
      </c>
      <c r="P43" s="11" t="e">
        <f t="shared" si="2"/>
        <v>#VALUE!</v>
      </c>
      <c r="Q43" s="153">
        <v>42</v>
      </c>
      <c r="R43" s="154" t="s">
        <v>1399</v>
      </c>
      <c r="S43" t="s">
        <v>2012</v>
      </c>
    </row>
    <row r="44" spans="1:19" x14ac:dyDescent="0.3">
      <c r="A44" s="29" t="s">
        <v>705</v>
      </c>
      <c r="B44" s="29">
        <v>134</v>
      </c>
      <c r="C44" t="s">
        <v>1965</v>
      </c>
      <c r="D44">
        <f t="shared" si="1"/>
        <v>7.2560000000000002</v>
      </c>
      <c r="E44">
        <f t="shared" si="3"/>
        <v>0.82100000000000062</v>
      </c>
      <c r="G44" s="156">
        <v>43</v>
      </c>
      <c r="H44" s="157">
        <v>18.721</v>
      </c>
      <c r="K44" s="83">
        <v>136</v>
      </c>
      <c r="L44" s="99">
        <v>22.70332515263399</v>
      </c>
      <c r="N44" t="str">
        <f t="shared" si="8"/>
        <v>нет</v>
      </c>
      <c r="O44" t="str">
        <f t="shared" si="10"/>
        <v>нет</v>
      </c>
      <c r="P44" s="11" t="e">
        <f t="shared" si="2"/>
        <v>#VALUE!</v>
      </c>
      <c r="Q44" s="153">
        <v>43</v>
      </c>
      <c r="R44" s="154" t="s">
        <v>1400</v>
      </c>
      <c r="S44">
        <v>18.720600000000001</v>
      </c>
    </row>
    <row r="45" spans="1:19" x14ac:dyDescent="0.3">
      <c r="A45" s="29" t="s">
        <v>706</v>
      </c>
      <c r="B45" s="29">
        <v>135</v>
      </c>
      <c r="C45">
        <v>11.002521055044767</v>
      </c>
      <c r="D45" t="str">
        <f t="shared" si="1"/>
        <v>нет</v>
      </c>
      <c r="E45" t="e">
        <f t="shared" si="3"/>
        <v>#VALUE!</v>
      </c>
      <c r="G45" s="156">
        <v>44</v>
      </c>
      <c r="H45" s="157">
        <v>16.727</v>
      </c>
      <c r="K45" s="83">
        <v>137</v>
      </c>
      <c r="L45" s="99" t="s">
        <v>172</v>
      </c>
      <c r="N45" t="str">
        <f t="shared" si="8"/>
        <v>нет</v>
      </c>
      <c r="O45" t="str">
        <f t="shared" si="10"/>
        <v>нет</v>
      </c>
      <c r="P45" s="11" t="e">
        <f t="shared" si="2"/>
        <v>#VALUE!</v>
      </c>
      <c r="Q45" s="153">
        <v>44</v>
      </c>
      <c r="R45" s="154" t="s">
        <v>1401</v>
      </c>
      <c r="S45">
        <v>16.7272</v>
      </c>
    </row>
    <row r="46" spans="1:19" x14ac:dyDescent="0.3">
      <c r="A46" s="29" t="s">
        <v>707</v>
      </c>
      <c r="B46" s="29">
        <v>136</v>
      </c>
      <c r="C46">
        <v>22.70332515263399</v>
      </c>
      <c r="D46" t="str">
        <f t="shared" si="1"/>
        <v>нет</v>
      </c>
      <c r="E46" t="e">
        <f t="shared" si="3"/>
        <v>#VALUE!</v>
      </c>
      <c r="G46" s="156">
        <v>45</v>
      </c>
      <c r="H46" s="157">
        <v>11</v>
      </c>
      <c r="K46" s="83">
        <v>138</v>
      </c>
      <c r="L46" s="99" t="s">
        <v>1966</v>
      </c>
      <c r="N46">
        <f t="shared" si="8"/>
        <v>7.1193999999999997</v>
      </c>
      <c r="O46">
        <f>VLOOKUP(K46,G:H,2,0)</f>
        <v>7.1189999999999998</v>
      </c>
      <c r="P46" s="11">
        <f t="shared" si="2"/>
        <v>3.9999999999995595E-4</v>
      </c>
      <c r="Q46" s="153">
        <v>45</v>
      </c>
      <c r="R46" s="154" t="s">
        <v>1402</v>
      </c>
      <c r="S46" t="s">
        <v>2012</v>
      </c>
    </row>
    <row r="47" spans="1:19" x14ac:dyDescent="0.3">
      <c r="A47" s="29" t="s">
        <v>708</v>
      </c>
      <c r="B47" s="29">
        <v>137</v>
      </c>
      <c r="C47" t="s">
        <v>172</v>
      </c>
      <c r="D47" t="str">
        <f t="shared" si="1"/>
        <v>нет</v>
      </c>
      <c r="E47" t="e">
        <f t="shared" si="3"/>
        <v>#VALUE!</v>
      </c>
      <c r="G47" s="156">
        <v>46</v>
      </c>
      <c r="H47" s="157">
        <v>12.603999999999999</v>
      </c>
      <c r="K47" s="83">
        <v>139</v>
      </c>
      <c r="L47" s="99" t="s">
        <v>1522</v>
      </c>
      <c r="N47" t="str">
        <f t="shared" si="8"/>
        <v>нет</v>
      </c>
      <c r="O47" t="str">
        <f>N47</f>
        <v>нет</v>
      </c>
      <c r="P47" s="11" t="e">
        <f t="shared" si="2"/>
        <v>#VALUE!</v>
      </c>
      <c r="Q47" s="153">
        <v>46</v>
      </c>
      <c r="R47" s="154" t="s">
        <v>1403</v>
      </c>
      <c r="S47">
        <v>12.6038</v>
      </c>
    </row>
    <row r="48" spans="1:19" x14ac:dyDescent="0.3">
      <c r="A48" s="29" t="s">
        <v>709</v>
      </c>
      <c r="B48" s="29">
        <v>138</v>
      </c>
      <c r="C48" t="s">
        <v>1966</v>
      </c>
      <c r="D48">
        <f t="shared" si="1"/>
        <v>7.1189999999999998</v>
      </c>
      <c r="E48">
        <f t="shared" si="3"/>
        <v>2.4159999999999995</v>
      </c>
      <c r="G48" s="156">
        <v>47</v>
      </c>
      <c r="H48" s="158"/>
      <c r="K48" s="83">
        <v>14</v>
      </c>
      <c r="L48" s="99" t="s">
        <v>1937</v>
      </c>
      <c r="N48" t="str">
        <f t="shared" si="8"/>
        <v>не работает</v>
      </c>
      <c r="O48">
        <f>VLOOKUP(K48,G:H,2,0)</f>
        <v>19.899999999999999</v>
      </c>
      <c r="P48" s="11" t="e">
        <f t="shared" si="2"/>
        <v>#VALUE!</v>
      </c>
      <c r="Q48" s="153">
        <v>47</v>
      </c>
      <c r="R48" s="154" t="s">
        <v>1404</v>
      </c>
      <c r="S48" t="s">
        <v>2012</v>
      </c>
    </row>
    <row r="49" spans="1:19" x14ac:dyDescent="0.3">
      <c r="A49" s="29" t="s">
        <v>710</v>
      </c>
      <c r="B49" s="29">
        <v>139</v>
      </c>
      <c r="C49" t="s">
        <v>1522</v>
      </c>
      <c r="D49" t="str">
        <f t="shared" si="1"/>
        <v>нет</v>
      </c>
      <c r="E49" t="e">
        <f t="shared" si="3"/>
        <v>#VALUE!</v>
      </c>
      <c r="G49" s="156">
        <v>48</v>
      </c>
      <c r="H49" s="157">
        <v>24.85</v>
      </c>
      <c r="K49" s="83">
        <v>140</v>
      </c>
      <c r="L49" s="99" t="s">
        <v>1524</v>
      </c>
      <c r="N49">
        <f t="shared" si="8"/>
        <v>28.1142</v>
      </c>
      <c r="O49">
        <f>VLOOKUP(K49,G:H,2,0)</f>
        <v>28.114000000000001</v>
      </c>
      <c r="P49" s="11">
        <f t="shared" si="2"/>
        <v>1.9999999999953388E-4</v>
      </c>
      <c r="Q49" s="153">
        <v>48</v>
      </c>
      <c r="R49" s="154" t="s">
        <v>1405</v>
      </c>
      <c r="S49">
        <v>24.8507</v>
      </c>
    </row>
    <row r="50" spans="1:19" x14ac:dyDescent="0.3">
      <c r="A50" s="29" t="s">
        <v>9</v>
      </c>
      <c r="B50" s="29">
        <v>14</v>
      </c>
      <c r="C50" t="s">
        <v>1937</v>
      </c>
      <c r="D50">
        <f t="shared" si="1"/>
        <v>19.899999999999999</v>
      </c>
      <c r="E50">
        <f t="shared" si="3"/>
        <v>1.5799999999999983</v>
      </c>
      <c r="G50" s="156">
        <v>49</v>
      </c>
      <c r="H50" s="158"/>
      <c r="K50" s="83">
        <v>141</v>
      </c>
      <c r="L50" s="99" t="s">
        <v>1526</v>
      </c>
      <c r="N50">
        <f t="shared" si="8"/>
        <v>5.577</v>
      </c>
      <c r="O50">
        <f>VLOOKUP(K50,G:H,2,0)</f>
        <v>5.577</v>
      </c>
      <c r="P50" s="11">
        <f t="shared" si="2"/>
        <v>0</v>
      </c>
      <c r="Q50" s="153">
        <v>49</v>
      </c>
      <c r="R50" s="154" t="s">
        <v>1406</v>
      </c>
      <c r="S50" t="s">
        <v>172</v>
      </c>
    </row>
    <row r="51" spans="1:19" x14ac:dyDescent="0.3">
      <c r="A51" s="29" t="s">
        <v>711</v>
      </c>
      <c r="B51" s="29">
        <v>140</v>
      </c>
      <c r="C51" t="s">
        <v>1524</v>
      </c>
      <c r="D51">
        <f t="shared" si="1"/>
        <v>28.114000000000001</v>
      </c>
      <c r="E51">
        <f t="shared" si="3"/>
        <v>4.8260000000000005</v>
      </c>
      <c r="G51" s="156">
        <v>50</v>
      </c>
      <c r="H51" s="157">
        <v>20.875</v>
      </c>
      <c r="K51" s="83">
        <v>142</v>
      </c>
      <c r="L51" s="99">
        <v>7.4139999999999997</v>
      </c>
      <c r="N51" t="str">
        <f t="shared" si="8"/>
        <v>нет</v>
      </c>
      <c r="O51">
        <f>VLOOKUP(K51,G:H,2,0)</f>
        <v>7.4139999999999997</v>
      </c>
      <c r="P51" s="11" t="e">
        <f t="shared" si="2"/>
        <v>#VALUE!</v>
      </c>
      <c r="Q51" s="153">
        <v>50</v>
      </c>
      <c r="R51" s="154" t="s">
        <v>1407</v>
      </c>
      <c r="S51" t="s">
        <v>172</v>
      </c>
    </row>
    <row r="52" spans="1:19" x14ac:dyDescent="0.3">
      <c r="A52" s="29" t="s">
        <v>712</v>
      </c>
      <c r="B52" s="29">
        <v>141</v>
      </c>
      <c r="C52" t="s">
        <v>1526</v>
      </c>
      <c r="D52">
        <f t="shared" si="1"/>
        <v>5.577</v>
      </c>
      <c r="E52">
        <f t="shared" si="3"/>
        <v>1.7530000000000001</v>
      </c>
      <c r="G52" s="156">
        <v>51</v>
      </c>
      <c r="H52" s="157">
        <v>12.215999999999999</v>
      </c>
      <c r="K52" s="83">
        <v>143</v>
      </c>
      <c r="L52" s="99" t="s">
        <v>1529</v>
      </c>
      <c r="N52" t="str">
        <f t="shared" si="8"/>
        <v>нет</v>
      </c>
      <c r="O52" t="str">
        <f>N52</f>
        <v>нет</v>
      </c>
      <c r="P52" s="11" t="e">
        <f t="shared" si="2"/>
        <v>#VALUE!</v>
      </c>
      <c r="Q52" s="153">
        <v>51</v>
      </c>
      <c r="R52" s="154" t="s">
        <v>1408</v>
      </c>
      <c r="S52" t="s">
        <v>172</v>
      </c>
    </row>
    <row r="53" spans="1:19" x14ac:dyDescent="0.3">
      <c r="A53" s="29" t="s">
        <v>713</v>
      </c>
      <c r="B53" s="29">
        <v>142</v>
      </c>
      <c r="C53">
        <v>7.4139999999999997</v>
      </c>
      <c r="D53">
        <f t="shared" si="1"/>
        <v>7.4139999999999997</v>
      </c>
      <c r="E53">
        <f t="shared" si="3"/>
        <v>0</v>
      </c>
      <c r="G53" s="156">
        <v>52</v>
      </c>
      <c r="H53" s="158"/>
      <c r="K53" s="83">
        <v>144</v>
      </c>
      <c r="L53" s="99" t="s">
        <v>1967</v>
      </c>
      <c r="N53">
        <f t="shared" si="8"/>
        <v>12.2227</v>
      </c>
      <c r="O53">
        <f>VLOOKUP(K53,G:H,2,0)</f>
        <v>12.223000000000001</v>
      </c>
      <c r="P53" s="11">
        <f t="shared" si="2"/>
        <v>-3.0000000000107718E-4</v>
      </c>
      <c r="Q53" s="153">
        <v>52</v>
      </c>
      <c r="R53" s="154" t="s">
        <v>1409</v>
      </c>
      <c r="S53" t="s">
        <v>172</v>
      </c>
    </row>
    <row r="54" spans="1:19" x14ac:dyDescent="0.3">
      <c r="A54" s="29" t="s">
        <v>714</v>
      </c>
      <c r="B54" s="29">
        <v>143</v>
      </c>
      <c r="C54" t="s">
        <v>1529</v>
      </c>
      <c r="D54" t="str">
        <f t="shared" si="1"/>
        <v>нет</v>
      </c>
      <c r="E54" t="e">
        <f t="shared" si="3"/>
        <v>#VALUE!</v>
      </c>
      <c r="G54" s="156">
        <v>53</v>
      </c>
      <c r="H54" s="158"/>
      <c r="K54" s="83">
        <v>145</v>
      </c>
      <c r="L54" s="99">
        <v>9.0559999999999992</v>
      </c>
      <c r="N54">
        <f t="shared" si="8"/>
        <v>3.2534000000000001</v>
      </c>
      <c r="O54">
        <f>VLOOKUP(K54,G:H,2,0)</f>
        <v>3.2530000000000001</v>
      </c>
      <c r="P54" s="11">
        <f t="shared" si="2"/>
        <v>3.9999999999995595E-4</v>
      </c>
      <c r="Q54" s="153">
        <v>53</v>
      </c>
      <c r="R54" s="154" t="s">
        <v>1410</v>
      </c>
      <c r="S54" t="s">
        <v>172</v>
      </c>
    </row>
    <row r="55" spans="1:19" x14ac:dyDescent="0.3">
      <c r="A55" s="29" t="s">
        <v>715</v>
      </c>
      <c r="B55" s="29">
        <v>144</v>
      </c>
      <c r="C55" t="s">
        <v>1967</v>
      </c>
      <c r="D55">
        <f t="shared" si="1"/>
        <v>12.223000000000001</v>
      </c>
      <c r="E55">
        <f t="shared" si="3"/>
        <v>1.0330000000000013</v>
      </c>
      <c r="G55" s="156">
        <v>54</v>
      </c>
      <c r="H55" s="158"/>
      <c r="K55" s="83">
        <v>146</v>
      </c>
      <c r="L55" s="99" t="s">
        <v>1968</v>
      </c>
      <c r="N55">
        <f t="shared" si="8"/>
        <v>17.4892</v>
      </c>
      <c r="O55">
        <f>VLOOKUP(K55,G:H,2,0)</f>
        <v>17.489000000000001</v>
      </c>
      <c r="P55" s="11">
        <f t="shared" si="2"/>
        <v>1.9999999999953388E-4</v>
      </c>
      <c r="Q55" s="153">
        <v>54</v>
      </c>
      <c r="R55" s="154" t="s">
        <v>1411</v>
      </c>
      <c r="S55" t="s">
        <v>172</v>
      </c>
    </row>
    <row r="56" spans="1:19" x14ac:dyDescent="0.3">
      <c r="A56" s="29" t="s">
        <v>716</v>
      </c>
      <c r="B56" s="29">
        <v>145</v>
      </c>
      <c r="C56">
        <v>9.0559999999999992</v>
      </c>
      <c r="D56">
        <f t="shared" si="1"/>
        <v>3.2530000000000001</v>
      </c>
      <c r="E56">
        <f t="shared" si="3"/>
        <v>-5.802999999999999</v>
      </c>
      <c r="G56" s="156">
        <v>55</v>
      </c>
      <c r="H56" s="158"/>
      <c r="K56" s="83">
        <v>147</v>
      </c>
      <c r="L56" s="99" t="s">
        <v>1534</v>
      </c>
      <c r="N56">
        <f t="shared" si="8"/>
        <v>5.3792999999999997</v>
      </c>
      <c r="O56">
        <f>VLOOKUP(K56,G:H,2,0)</f>
        <v>5.3789999999999996</v>
      </c>
      <c r="P56" s="11">
        <f t="shared" si="2"/>
        <v>3.00000000000189E-4</v>
      </c>
      <c r="Q56" s="153">
        <v>55</v>
      </c>
      <c r="R56" s="154" t="s">
        <v>1412</v>
      </c>
      <c r="S56" t="s">
        <v>2012</v>
      </c>
    </row>
    <row r="57" spans="1:19" x14ac:dyDescent="0.3">
      <c r="A57" s="29" t="s">
        <v>717</v>
      </c>
      <c r="B57" s="29">
        <v>146</v>
      </c>
      <c r="C57" t="s">
        <v>1968</v>
      </c>
      <c r="D57">
        <f t="shared" si="1"/>
        <v>17.489000000000001</v>
      </c>
      <c r="E57">
        <f t="shared" si="3"/>
        <v>2.8150000000000013</v>
      </c>
      <c r="G57" s="156">
        <v>56</v>
      </c>
      <c r="H57" s="157">
        <v>20.126999999999999</v>
      </c>
      <c r="K57" s="83">
        <v>148</v>
      </c>
      <c r="L57" s="99" t="s">
        <v>172</v>
      </c>
      <c r="N57" t="str">
        <f t="shared" si="8"/>
        <v>нет</v>
      </c>
      <c r="O57" t="str">
        <f>N57</f>
        <v>нет</v>
      </c>
      <c r="P57" s="11" t="e">
        <f t="shared" si="2"/>
        <v>#VALUE!</v>
      </c>
      <c r="Q57" s="153">
        <v>56</v>
      </c>
      <c r="R57" s="154" t="s">
        <v>1413</v>
      </c>
      <c r="S57">
        <v>20.127300000000002</v>
      </c>
    </row>
    <row r="58" spans="1:19" x14ac:dyDescent="0.3">
      <c r="A58" s="29" t="s">
        <v>718</v>
      </c>
      <c r="B58" s="29">
        <v>147</v>
      </c>
      <c r="C58" t="s">
        <v>1534</v>
      </c>
      <c r="D58">
        <f t="shared" si="1"/>
        <v>5.3789999999999996</v>
      </c>
      <c r="E58">
        <f t="shared" si="3"/>
        <v>0</v>
      </c>
      <c r="G58" s="156">
        <v>57</v>
      </c>
      <c r="H58" s="158"/>
      <c r="K58" s="83">
        <v>149</v>
      </c>
      <c r="L58" s="99" t="s">
        <v>1537</v>
      </c>
      <c r="N58">
        <f t="shared" si="8"/>
        <v>9.3139000000000003</v>
      </c>
      <c r="O58">
        <f>VLOOKUP(K58,G:H,2,0)</f>
        <v>9.3140000000000001</v>
      </c>
      <c r="P58" s="11">
        <f t="shared" si="2"/>
        <v>-9.9999999999766942E-5</v>
      </c>
      <c r="Q58" s="153">
        <v>57</v>
      </c>
      <c r="R58" s="154" t="s">
        <v>1414</v>
      </c>
      <c r="S58" t="s">
        <v>2012</v>
      </c>
    </row>
    <row r="59" spans="1:19" x14ac:dyDescent="0.3">
      <c r="A59" s="29" t="s">
        <v>719</v>
      </c>
      <c r="B59" s="29">
        <v>148</v>
      </c>
      <c r="C59" t="s">
        <v>172</v>
      </c>
      <c r="D59" t="str">
        <f t="shared" si="1"/>
        <v>нет</v>
      </c>
      <c r="E59" t="e">
        <f t="shared" si="3"/>
        <v>#VALUE!</v>
      </c>
      <c r="G59" s="156">
        <v>58</v>
      </c>
      <c r="H59" s="157">
        <v>3.734</v>
      </c>
      <c r="K59" s="83">
        <v>15</v>
      </c>
      <c r="L59" s="99" t="s">
        <v>1362</v>
      </c>
      <c r="N59">
        <f t="shared" si="8"/>
        <v>8.3833000000000002</v>
      </c>
      <c r="O59">
        <f>VLOOKUP(K59,G:H,2,0)</f>
        <v>8.3829999999999991</v>
      </c>
      <c r="P59" s="11">
        <f t="shared" si="2"/>
        <v>3.0000000000107718E-4</v>
      </c>
      <c r="Q59" s="153">
        <v>58</v>
      </c>
      <c r="R59" s="154" t="s">
        <v>1415</v>
      </c>
      <c r="S59">
        <v>3.734</v>
      </c>
    </row>
    <row r="60" spans="1:19" x14ac:dyDescent="0.3">
      <c r="A60" s="29" t="s">
        <v>720</v>
      </c>
      <c r="B60" s="29">
        <v>149</v>
      </c>
      <c r="C60" t="s">
        <v>1537</v>
      </c>
      <c r="D60">
        <f t="shared" si="1"/>
        <v>9.3140000000000001</v>
      </c>
      <c r="E60">
        <f t="shared" si="3"/>
        <v>0.46899999999999942</v>
      </c>
      <c r="G60" s="156">
        <v>59</v>
      </c>
      <c r="H60" s="157">
        <v>6.702</v>
      </c>
      <c r="K60" s="83">
        <v>150</v>
      </c>
      <c r="L60" s="99" t="s">
        <v>172</v>
      </c>
      <c r="N60" t="str">
        <f t="shared" si="8"/>
        <v>нет</v>
      </c>
      <c r="O60" t="str">
        <f>N60</f>
        <v>нет</v>
      </c>
      <c r="P60" s="11" t="e">
        <f t="shared" si="2"/>
        <v>#VALUE!</v>
      </c>
      <c r="Q60" s="153">
        <v>59</v>
      </c>
      <c r="R60" s="154" t="s">
        <v>1416</v>
      </c>
      <c r="S60">
        <v>6.7027999999999999</v>
      </c>
    </row>
    <row r="61" spans="1:19" x14ac:dyDescent="0.3">
      <c r="A61" s="29" t="s">
        <v>10</v>
      </c>
      <c r="B61" s="29">
        <v>15</v>
      </c>
      <c r="C61" t="s">
        <v>1362</v>
      </c>
      <c r="D61">
        <f t="shared" si="1"/>
        <v>8.3829999999999991</v>
      </c>
      <c r="E61">
        <f t="shared" si="3"/>
        <v>0.36199999999999832</v>
      </c>
      <c r="G61" s="156">
        <v>60</v>
      </c>
      <c r="H61" s="157">
        <v>25.093</v>
      </c>
      <c r="K61" s="83">
        <v>151</v>
      </c>
      <c r="L61" s="99" t="s">
        <v>1540</v>
      </c>
      <c r="N61">
        <f t="shared" si="8"/>
        <v>4.8186</v>
      </c>
      <c r="O61">
        <f>VLOOKUP(K61,G:H,2,0)</f>
        <v>4.819</v>
      </c>
      <c r="P61" s="11">
        <f t="shared" si="2"/>
        <v>-3.9999999999995595E-4</v>
      </c>
      <c r="Q61" s="153">
        <v>60</v>
      </c>
      <c r="R61" s="154" t="s">
        <v>1417</v>
      </c>
      <c r="S61">
        <v>25.0931</v>
      </c>
    </row>
    <row r="62" spans="1:19" x14ac:dyDescent="0.3">
      <c r="A62" s="29" t="s">
        <v>721</v>
      </c>
      <c r="B62" s="29">
        <v>150</v>
      </c>
      <c r="C62" t="s">
        <v>172</v>
      </c>
      <c r="D62" t="str">
        <f t="shared" si="1"/>
        <v>нет</v>
      </c>
      <c r="E62" t="e">
        <f t="shared" si="3"/>
        <v>#VALUE!</v>
      </c>
      <c r="G62" s="156">
        <v>61</v>
      </c>
      <c r="H62" s="157">
        <v>3.4660000000000002</v>
      </c>
      <c r="K62" s="83">
        <v>152</v>
      </c>
      <c r="L62" s="99">
        <v>11.52202620719612</v>
      </c>
      <c r="N62" t="str">
        <f t="shared" si="8"/>
        <v>нет</v>
      </c>
      <c r="O62" t="str">
        <f>N62</f>
        <v>нет</v>
      </c>
      <c r="P62" s="11" t="e">
        <f t="shared" si="2"/>
        <v>#VALUE!</v>
      </c>
      <c r="Q62" s="153">
        <v>61</v>
      </c>
      <c r="R62" s="154" t="s">
        <v>1418</v>
      </c>
      <c r="S62">
        <v>3.4658000000000002</v>
      </c>
    </row>
    <row r="63" spans="1:19" x14ac:dyDescent="0.3">
      <c r="A63" s="29" t="s">
        <v>722</v>
      </c>
      <c r="B63" s="29">
        <v>151</v>
      </c>
      <c r="C63" t="s">
        <v>1540</v>
      </c>
      <c r="D63">
        <f t="shared" si="1"/>
        <v>4.819</v>
      </c>
      <c r="E63">
        <f t="shared" si="3"/>
        <v>2.7869999999999999</v>
      </c>
      <c r="G63" s="156">
        <v>62</v>
      </c>
      <c r="H63" s="157">
        <v>19.329999999999998</v>
      </c>
      <c r="K63" s="83">
        <v>153</v>
      </c>
      <c r="L63" s="99" t="s">
        <v>1969</v>
      </c>
      <c r="N63">
        <f t="shared" si="8"/>
        <v>14.9801</v>
      </c>
      <c r="O63">
        <f>VLOOKUP(K63,G:H,2,0)</f>
        <v>14.936999999999999</v>
      </c>
      <c r="P63" s="11">
        <f t="shared" si="2"/>
        <v>4.3100000000000804E-2</v>
      </c>
      <c r="Q63" s="153">
        <v>62</v>
      </c>
      <c r="R63" s="154" t="s">
        <v>1420</v>
      </c>
      <c r="S63">
        <v>13.3422</v>
      </c>
    </row>
    <row r="64" spans="1:19" x14ac:dyDescent="0.3">
      <c r="A64" s="29" t="s">
        <v>723</v>
      </c>
      <c r="B64" s="29">
        <v>152</v>
      </c>
      <c r="C64">
        <v>11.52202620719612</v>
      </c>
      <c r="D64" t="str">
        <f t="shared" si="1"/>
        <v>нет</v>
      </c>
      <c r="E64" t="e">
        <f t="shared" si="3"/>
        <v>#VALUE!</v>
      </c>
      <c r="G64" s="156">
        <v>63</v>
      </c>
      <c r="H64" s="157">
        <v>10.959</v>
      </c>
      <c r="K64" s="83">
        <v>154</v>
      </c>
      <c r="L64" s="99" t="s">
        <v>1544</v>
      </c>
      <c r="N64">
        <f t="shared" si="8"/>
        <v>0</v>
      </c>
      <c r="O64">
        <f>VLOOKUP(K64,G:H,2,0)</f>
        <v>12.396000000000001</v>
      </c>
      <c r="P64" s="11">
        <f t="shared" si="2"/>
        <v>-12.396000000000001</v>
      </c>
      <c r="Q64" s="153">
        <v>63</v>
      </c>
      <c r="R64" s="154" t="s">
        <v>1421</v>
      </c>
      <c r="S64">
        <v>10.9696</v>
      </c>
    </row>
    <row r="65" spans="1:19" x14ac:dyDescent="0.3">
      <c r="A65" s="29" t="s">
        <v>724</v>
      </c>
      <c r="B65" s="29">
        <v>153</v>
      </c>
      <c r="C65" t="s">
        <v>1969</v>
      </c>
      <c r="D65">
        <f t="shared" si="1"/>
        <v>14.936999999999999</v>
      </c>
      <c r="E65">
        <f t="shared" si="3"/>
        <v>1.4489999999999998</v>
      </c>
      <c r="G65" s="156">
        <v>64</v>
      </c>
      <c r="H65" s="157">
        <v>11.493</v>
      </c>
      <c r="K65" s="83">
        <v>155</v>
      </c>
      <c r="L65" s="99">
        <v>14.450870030112426</v>
      </c>
      <c r="N65" t="str">
        <f t="shared" si="8"/>
        <v>нет</v>
      </c>
      <c r="O65" t="str">
        <f>N65</f>
        <v>нет</v>
      </c>
      <c r="P65" s="11" t="e">
        <f t="shared" si="2"/>
        <v>#VALUE!</v>
      </c>
      <c r="Q65" s="153">
        <v>64</v>
      </c>
      <c r="R65" s="154" t="s">
        <v>1423</v>
      </c>
      <c r="S65">
        <v>11.4933</v>
      </c>
    </row>
    <row r="66" spans="1:19" x14ac:dyDescent="0.3">
      <c r="A66" s="29" t="s">
        <v>725</v>
      </c>
      <c r="B66" s="29">
        <v>154</v>
      </c>
      <c r="C66" t="s">
        <v>1544</v>
      </c>
      <c r="D66">
        <f t="shared" si="1"/>
        <v>12.396000000000001</v>
      </c>
      <c r="E66">
        <f t="shared" si="3"/>
        <v>1.0850000000000009</v>
      </c>
      <c r="G66" s="156">
        <v>65</v>
      </c>
      <c r="H66" s="157">
        <v>12.599</v>
      </c>
      <c r="K66" s="83">
        <v>156</v>
      </c>
      <c r="L66" s="99" t="s">
        <v>1547</v>
      </c>
      <c r="N66">
        <f t="shared" si="8"/>
        <v>5.5225999999999997</v>
      </c>
      <c r="O66">
        <f>VLOOKUP(K66,G:H,2,0)</f>
        <v>5.5229999999999997</v>
      </c>
      <c r="P66" s="11">
        <f t="shared" si="2"/>
        <v>-3.9999999999995595E-4</v>
      </c>
      <c r="Q66" s="153">
        <v>65</v>
      </c>
      <c r="R66" s="154" t="s">
        <v>1424</v>
      </c>
      <c r="S66">
        <v>12.5997</v>
      </c>
    </row>
    <row r="67" spans="1:19" x14ac:dyDescent="0.3">
      <c r="A67" s="29" t="s">
        <v>726</v>
      </c>
      <c r="B67" s="29">
        <v>155</v>
      </c>
      <c r="C67">
        <v>14.450870030112426</v>
      </c>
      <c r="D67" t="str">
        <f t="shared" ref="D67:D130" si="11">VLOOKUP(B67,K:O,5,0)</f>
        <v>нет</v>
      </c>
      <c r="E67" t="e">
        <f t="shared" si="3"/>
        <v>#VALUE!</v>
      </c>
      <c r="G67" s="156">
        <v>66</v>
      </c>
      <c r="H67" s="158"/>
      <c r="K67" s="83">
        <v>157</v>
      </c>
      <c r="L67" s="99">
        <v>11.343576799272521</v>
      </c>
      <c r="N67">
        <f t="shared" si="8"/>
        <v>1.55E-2</v>
      </c>
      <c r="O67">
        <f>VLOOKUP(K67,G:H,2,0)</f>
        <v>1.4999999999999999E-2</v>
      </c>
      <c r="P67" s="11">
        <f t="shared" ref="P67:P130" si="12">N67-O67</f>
        <v>5.0000000000000044E-4</v>
      </c>
      <c r="Q67" s="153">
        <v>66</v>
      </c>
      <c r="R67" s="154" t="s">
        <v>1425</v>
      </c>
      <c r="S67" t="s">
        <v>2012</v>
      </c>
    </row>
    <row r="68" spans="1:19" x14ac:dyDescent="0.3">
      <c r="A68" s="29" t="s">
        <v>727</v>
      </c>
      <c r="B68" s="29">
        <v>156</v>
      </c>
      <c r="C68" t="s">
        <v>1547</v>
      </c>
      <c r="D68">
        <f t="shared" si="11"/>
        <v>5.5229999999999997</v>
      </c>
      <c r="E68">
        <f t="shared" ref="E68:E131" si="13">D68-C68</f>
        <v>1.9109999999999996</v>
      </c>
      <c r="G68" s="156">
        <v>67</v>
      </c>
      <c r="H68" s="157">
        <v>19.420999999999999</v>
      </c>
      <c r="K68" s="83">
        <v>158</v>
      </c>
      <c r="L68" s="99" t="s">
        <v>1550</v>
      </c>
      <c r="N68">
        <f t="shared" si="8"/>
        <v>26.498519999999999</v>
      </c>
      <c r="O68">
        <f>VLOOKUP(K68,G:H,2,0)</f>
        <v>26.498000000000001</v>
      </c>
      <c r="P68" s="11">
        <f t="shared" si="12"/>
        <v>5.1999999999807756E-4</v>
      </c>
      <c r="Q68" s="153">
        <v>67</v>
      </c>
      <c r="R68" s="154" t="s">
        <v>1426</v>
      </c>
      <c r="S68">
        <v>19.420999999999999</v>
      </c>
    </row>
    <row r="69" spans="1:19" x14ac:dyDescent="0.3">
      <c r="A69" s="29" t="s">
        <v>728</v>
      </c>
      <c r="B69" s="29">
        <v>157</v>
      </c>
      <c r="C69">
        <v>11.343576799272521</v>
      </c>
      <c r="D69">
        <f t="shared" si="11"/>
        <v>1.4999999999999999E-2</v>
      </c>
      <c r="E69">
        <f t="shared" si="13"/>
        <v>-11.32857679927252</v>
      </c>
      <c r="G69" s="156">
        <v>68</v>
      </c>
      <c r="H69" s="158"/>
      <c r="K69" s="83">
        <v>159</v>
      </c>
      <c r="L69" s="99" t="s">
        <v>1551</v>
      </c>
      <c r="N69">
        <f t="shared" si="8"/>
        <v>0.86099999999999999</v>
      </c>
      <c r="O69" t="s">
        <v>172</v>
      </c>
      <c r="P69" s="11" t="e">
        <f t="shared" si="12"/>
        <v>#VALUE!</v>
      </c>
      <c r="Q69" s="153">
        <v>68</v>
      </c>
      <c r="R69" s="154" t="s">
        <v>1427</v>
      </c>
      <c r="S69" t="s">
        <v>2012</v>
      </c>
    </row>
    <row r="70" spans="1:19" x14ac:dyDescent="0.3">
      <c r="A70" s="29" t="s">
        <v>729</v>
      </c>
      <c r="B70" s="29">
        <v>158</v>
      </c>
      <c r="C70" t="s">
        <v>1550</v>
      </c>
      <c r="D70">
        <f t="shared" si="11"/>
        <v>26.498000000000001</v>
      </c>
      <c r="E70">
        <f t="shared" si="13"/>
        <v>4.2409999999999997</v>
      </c>
      <c r="G70" s="156">
        <v>69</v>
      </c>
      <c r="H70" s="158"/>
      <c r="K70" s="83">
        <v>16</v>
      </c>
      <c r="L70" s="99" t="s">
        <v>1938</v>
      </c>
      <c r="N70" t="str">
        <f t="shared" si="8"/>
        <v>нет</v>
      </c>
      <c r="O70">
        <f>VLOOKUP(K70,G:H,2,0)</f>
        <v>15.6</v>
      </c>
      <c r="P70" s="11" t="e">
        <f t="shared" si="12"/>
        <v>#VALUE!</v>
      </c>
      <c r="Q70" s="153">
        <v>69</v>
      </c>
      <c r="R70" s="154" t="s">
        <v>1428</v>
      </c>
      <c r="S70" t="s">
        <v>2012</v>
      </c>
    </row>
    <row r="71" spans="1:19" x14ac:dyDescent="0.3">
      <c r="A71" s="29" t="s">
        <v>730</v>
      </c>
      <c r="B71" s="29">
        <v>159</v>
      </c>
      <c r="C71" t="s">
        <v>1551</v>
      </c>
      <c r="D71" t="str">
        <f t="shared" si="11"/>
        <v>нет</v>
      </c>
      <c r="E71" t="e">
        <f t="shared" si="13"/>
        <v>#VALUE!</v>
      </c>
      <c r="G71" s="156">
        <v>70</v>
      </c>
      <c r="H71" s="158"/>
      <c r="K71" s="83">
        <v>160</v>
      </c>
      <c r="L71" s="99" t="s">
        <v>172</v>
      </c>
      <c r="N71" t="str">
        <f t="shared" si="8"/>
        <v>нет</v>
      </c>
      <c r="O71" t="str">
        <f>N71</f>
        <v>нет</v>
      </c>
      <c r="P71" s="11" t="e">
        <f t="shared" si="12"/>
        <v>#VALUE!</v>
      </c>
      <c r="Q71" s="153">
        <v>70</v>
      </c>
      <c r="R71" s="154" t="s">
        <v>1429</v>
      </c>
      <c r="S71" t="s">
        <v>2012</v>
      </c>
    </row>
    <row r="72" spans="1:19" x14ac:dyDescent="0.3">
      <c r="A72" s="29" t="s">
        <v>11</v>
      </c>
      <c r="B72" s="29">
        <v>16</v>
      </c>
      <c r="C72" t="s">
        <v>1938</v>
      </c>
      <c r="D72">
        <f t="shared" si="11"/>
        <v>15.6</v>
      </c>
      <c r="E72">
        <f t="shared" si="13"/>
        <v>2.0700000000000003</v>
      </c>
      <c r="G72" s="156">
        <v>71</v>
      </c>
      <c r="H72" s="158"/>
      <c r="K72" s="83">
        <v>161</v>
      </c>
      <c r="L72" s="99">
        <v>16.842957769251189</v>
      </c>
      <c r="N72">
        <f t="shared" si="8"/>
        <v>17.921099999999999</v>
      </c>
      <c r="O72">
        <f>VLOOKUP(K72,G:H,2,0)</f>
        <v>17.920999999999999</v>
      </c>
      <c r="P72" s="11">
        <f t="shared" si="12"/>
        <v>9.9999999999766942E-5</v>
      </c>
      <c r="Q72" s="153">
        <v>71</v>
      </c>
      <c r="R72" s="154" t="s">
        <v>1430</v>
      </c>
      <c r="S72" t="s">
        <v>2012</v>
      </c>
    </row>
    <row r="73" spans="1:19" x14ac:dyDescent="0.3">
      <c r="A73" s="29" t="s">
        <v>731</v>
      </c>
      <c r="B73" s="29">
        <v>160</v>
      </c>
      <c r="C73" t="s">
        <v>172</v>
      </c>
      <c r="D73" t="str">
        <f t="shared" si="11"/>
        <v>нет</v>
      </c>
      <c r="E73" t="e">
        <f t="shared" si="13"/>
        <v>#VALUE!</v>
      </c>
      <c r="G73" s="156">
        <v>72</v>
      </c>
      <c r="H73" s="157">
        <v>23.872</v>
      </c>
      <c r="K73" s="83">
        <v>162</v>
      </c>
      <c r="L73" s="99">
        <v>31.471136755230582</v>
      </c>
      <c r="N73">
        <f t="shared" si="8"/>
        <v>34.280200000000001</v>
      </c>
      <c r="O73">
        <f>VLOOKUP(K73,G:H,2,0)</f>
        <v>34.28</v>
      </c>
      <c r="P73" s="11">
        <f t="shared" si="12"/>
        <v>1.9999999999953388E-4</v>
      </c>
      <c r="Q73" s="153">
        <v>72</v>
      </c>
      <c r="R73" s="154" t="s">
        <v>1431</v>
      </c>
      <c r="S73">
        <v>23.8719</v>
      </c>
    </row>
    <row r="74" spans="1:19" x14ac:dyDescent="0.3">
      <c r="A74" s="29" t="s">
        <v>732</v>
      </c>
      <c r="B74" s="29">
        <v>161</v>
      </c>
      <c r="C74">
        <v>16.842957769251189</v>
      </c>
      <c r="D74">
        <f t="shared" si="11"/>
        <v>17.920999999999999</v>
      </c>
      <c r="E74">
        <f t="shared" si="13"/>
        <v>1.0780422307488102</v>
      </c>
      <c r="G74" s="156">
        <v>73</v>
      </c>
      <c r="H74" s="157">
        <v>19.231000000000002</v>
      </c>
      <c r="K74" s="83">
        <v>163</v>
      </c>
      <c r="L74" s="99">
        <v>14.00002620719612</v>
      </c>
      <c r="N74">
        <f t="shared" si="8"/>
        <v>16.3691</v>
      </c>
      <c r="O74">
        <f>VLOOKUP(K74,G:H,2,0)</f>
        <v>16.369</v>
      </c>
      <c r="P74" s="11">
        <f t="shared" si="12"/>
        <v>9.9999999999766942E-5</v>
      </c>
      <c r="Q74" s="153">
        <v>73</v>
      </c>
      <c r="R74" s="154" t="s">
        <v>1433</v>
      </c>
      <c r="S74" t="s">
        <v>2012</v>
      </c>
    </row>
    <row r="75" spans="1:19" x14ac:dyDescent="0.3">
      <c r="A75" s="29" t="s">
        <v>733</v>
      </c>
      <c r="B75" s="29">
        <v>162</v>
      </c>
      <c r="C75">
        <v>31.471136755230582</v>
      </c>
      <c r="D75">
        <f t="shared" si="11"/>
        <v>34.28</v>
      </c>
      <c r="E75">
        <f t="shared" si="13"/>
        <v>2.8088632447694195</v>
      </c>
      <c r="G75" s="156">
        <v>74</v>
      </c>
      <c r="H75" s="158"/>
      <c r="K75" s="83">
        <v>164</v>
      </c>
      <c r="L75" s="99">
        <v>11.130238012500302</v>
      </c>
      <c r="N75">
        <f t="shared" si="8"/>
        <v>0</v>
      </c>
      <c r="O75">
        <f>VLOOKUP(K75,G:H,2,0)</f>
        <v>1.3420000000000001</v>
      </c>
      <c r="P75" s="11">
        <f t="shared" si="12"/>
        <v>-1.3420000000000001</v>
      </c>
      <c r="Q75" s="153">
        <v>74</v>
      </c>
      <c r="R75" s="154" t="s">
        <v>1434</v>
      </c>
      <c r="S75" t="s">
        <v>2012</v>
      </c>
    </row>
    <row r="76" spans="1:19" x14ac:dyDescent="0.3">
      <c r="A76" s="29" t="s">
        <v>734</v>
      </c>
      <c r="B76" s="29">
        <v>163</v>
      </c>
      <c r="C76">
        <v>14.00002620719612</v>
      </c>
      <c r="D76">
        <f t="shared" si="11"/>
        <v>16.369</v>
      </c>
      <c r="E76">
        <f t="shared" si="13"/>
        <v>2.3689737928038799</v>
      </c>
      <c r="G76" s="156">
        <v>75</v>
      </c>
      <c r="H76" s="157">
        <v>7.39</v>
      </c>
      <c r="K76" s="83">
        <v>165</v>
      </c>
      <c r="L76" s="99">
        <v>11.401</v>
      </c>
      <c r="N76" t="str">
        <f t="shared" si="8"/>
        <v>нет</v>
      </c>
      <c r="O76" t="str">
        <f t="shared" ref="O76:O77" si="14">N76</f>
        <v>нет</v>
      </c>
      <c r="P76" s="11" t="e">
        <f t="shared" si="12"/>
        <v>#VALUE!</v>
      </c>
      <c r="Q76" s="153">
        <v>75</v>
      </c>
      <c r="R76" s="154" t="s">
        <v>1435</v>
      </c>
      <c r="S76">
        <v>7.3865999999999996</v>
      </c>
    </row>
    <row r="77" spans="1:19" x14ac:dyDescent="0.3">
      <c r="A77" s="29" t="s">
        <v>735</v>
      </c>
      <c r="B77" s="29">
        <v>164</v>
      </c>
      <c r="C77">
        <v>11.130238012500302</v>
      </c>
      <c r="D77">
        <f t="shared" si="11"/>
        <v>1.3420000000000001</v>
      </c>
      <c r="E77">
        <f t="shared" si="13"/>
        <v>-9.788238012500301</v>
      </c>
      <c r="G77" s="156">
        <v>76</v>
      </c>
      <c r="H77" s="158"/>
      <c r="K77" s="83">
        <v>166</v>
      </c>
      <c r="L77" s="99">
        <v>9.6393700301124241</v>
      </c>
      <c r="N77" t="str">
        <f t="shared" si="8"/>
        <v>нет</v>
      </c>
      <c r="O77" t="str">
        <f t="shared" si="14"/>
        <v>нет</v>
      </c>
      <c r="P77" s="11" t="e">
        <f t="shared" si="12"/>
        <v>#VALUE!</v>
      </c>
      <c r="Q77" s="153">
        <v>76</v>
      </c>
      <c r="R77" s="154" t="s">
        <v>1436</v>
      </c>
      <c r="S77" t="s">
        <v>2012</v>
      </c>
    </row>
    <row r="78" spans="1:19" x14ac:dyDescent="0.3">
      <c r="A78" s="29" t="s">
        <v>736</v>
      </c>
      <c r="B78" s="29">
        <v>165</v>
      </c>
      <c r="C78">
        <v>11.401</v>
      </c>
      <c r="D78" t="str">
        <f t="shared" si="11"/>
        <v>нет</v>
      </c>
      <c r="E78" t="e">
        <f t="shared" si="13"/>
        <v>#VALUE!</v>
      </c>
      <c r="G78" s="156">
        <v>77</v>
      </c>
      <c r="H78" s="158"/>
      <c r="K78" s="83">
        <v>167</v>
      </c>
      <c r="L78" s="99" t="s">
        <v>1970</v>
      </c>
      <c r="N78">
        <f t="shared" si="8"/>
        <v>6.8339999999999996</v>
      </c>
      <c r="O78">
        <f>VLOOKUP(K78,G:H,2,0)</f>
        <v>6.72</v>
      </c>
      <c r="P78" s="11">
        <f t="shared" si="12"/>
        <v>0.11399999999999988</v>
      </c>
      <c r="Q78" s="153">
        <v>77</v>
      </c>
      <c r="R78" s="154" t="s">
        <v>1437</v>
      </c>
      <c r="S78" t="s">
        <v>2012</v>
      </c>
    </row>
    <row r="79" spans="1:19" x14ac:dyDescent="0.3">
      <c r="A79" s="29" t="s">
        <v>737</v>
      </c>
      <c r="B79" s="29">
        <v>166</v>
      </c>
      <c r="C79">
        <v>9.6393700301124241</v>
      </c>
      <c r="D79" t="str">
        <f t="shared" si="11"/>
        <v>нет</v>
      </c>
      <c r="E79" t="e">
        <f t="shared" si="13"/>
        <v>#VALUE!</v>
      </c>
      <c r="G79" s="156">
        <v>78</v>
      </c>
      <c r="H79" s="158"/>
      <c r="K79" s="83">
        <v>168</v>
      </c>
      <c r="L79" s="99">
        <v>11.877076799272521</v>
      </c>
      <c r="N79" t="str">
        <f t="shared" si="8"/>
        <v>нет</v>
      </c>
      <c r="O79" t="str">
        <f>N79</f>
        <v>нет</v>
      </c>
      <c r="P79" s="11" t="e">
        <f t="shared" si="12"/>
        <v>#VALUE!</v>
      </c>
      <c r="Q79" s="153">
        <v>78</v>
      </c>
      <c r="R79" s="154" t="s">
        <v>1438</v>
      </c>
      <c r="S79" t="s">
        <v>2012</v>
      </c>
    </row>
    <row r="80" spans="1:19" x14ac:dyDescent="0.3">
      <c r="A80" s="29" t="s">
        <v>738</v>
      </c>
      <c r="B80" s="29">
        <v>167</v>
      </c>
      <c r="C80" t="s">
        <v>1970</v>
      </c>
      <c r="D80">
        <f t="shared" si="11"/>
        <v>6.72</v>
      </c>
      <c r="E80">
        <f t="shared" si="13"/>
        <v>1.7299999999999995</v>
      </c>
      <c r="G80" s="156">
        <v>79</v>
      </c>
      <c r="H80" s="157">
        <v>23.327999999999999</v>
      </c>
      <c r="K80" s="83">
        <v>169</v>
      </c>
      <c r="L80" s="99">
        <v>4.7080000000000002</v>
      </c>
      <c r="N80">
        <f t="shared" si="8"/>
        <v>5.6719999999999997</v>
      </c>
      <c r="O80">
        <f>VLOOKUP(K80,G:H,2,0)</f>
        <v>5.6719999999999997</v>
      </c>
      <c r="P80" s="11">
        <f t="shared" si="12"/>
        <v>0</v>
      </c>
      <c r="Q80" s="153">
        <v>79</v>
      </c>
      <c r="R80" s="154" t="s">
        <v>1439</v>
      </c>
      <c r="S80">
        <v>23.328099999999999</v>
      </c>
    </row>
    <row r="81" spans="1:19" x14ac:dyDescent="0.3">
      <c r="A81" s="29" t="s">
        <v>739</v>
      </c>
      <c r="B81" s="29">
        <v>168</v>
      </c>
      <c r="C81">
        <v>11.877076799272521</v>
      </c>
      <c r="D81" t="str">
        <f t="shared" si="11"/>
        <v>нет</v>
      </c>
      <c r="E81" t="e">
        <f t="shared" si="13"/>
        <v>#VALUE!</v>
      </c>
      <c r="G81" s="156">
        <v>80</v>
      </c>
      <c r="H81" s="157">
        <v>23.02</v>
      </c>
      <c r="K81" s="83">
        <v>17</v>
      </c>
      <c r="L81" s="99">
        <v>1.95</v>
      </c>
      <c r="N81">
        <f t="shared" si="8"/>
        <v>0</v>
      </c>
      <c r="O81">
        <f>VLOOKUP(K81,G:H,2,0)</f>
        <v>4.7119999999999997</v>
      </c>
      <c r="P81" s="11">
        <f t="shared" si="12"/>
        <v>-4.7119999999999997</v>
      </c>
      <c r="Q81" s="153">
        <v>80</v>
      </c>
      <c r="R81" s="154" t="s">
        <v>1441</v>
      </c>
      <c r="S81">
        <v>23.025300000000001</v>
      </c>
    </row>
    <row r="82" spans="1:19" x14ac:dyDescent="0.3">
      <c r="A82" s="29" t="s">
        <v>740</v>
      </c>
      <c r="B82" s="29">
        <v>169</v>
      </c>
      <c r="C82">
        <v>4.7080000000000002</v>
      </c>
      <c r="D82">
        <f t="shared" si="11"/>
        <v>5.6719999999999997</v>
      </c>
      <c r="E82">
        <f t="shared" si="13"/>
        <v>0.96399999999999952</v>
      </c>
      <c r="G82" s="156">
        <v>81</v>
      </c>
      <c r="H82" s="158"/>
      <c r="K82" s="83">
        <v>170</v>
      </c>
      <c r="L82" s="99">
        <v>17.071352643254283</v>
      </c>
      <c r="N82" t="str">
        <f t="shared" si="8"/>
        <v>нет</v>
      </c>
      <c r="O82" t="str">
        <f>N82</f>
        <v>нет</v>
      </c>
      <c r="P82" s="11" t="e">
        <f t="shared" si="12"/>
        <v>#VALUE!</v>
      </c>
      <c r="Q82" s="153">
        <v>81</v>
      </c>
      <c r="R82" s="154" t="s">
        <v>1442</v>
      </c>
      <c r="S82" t="s">
        <v>2012</v>
      </c>
    </row>
    <row r="83" spans="1:19" x14ac:dyDescent="0.3">
      <c r="A83" s="29" t="s">
        <v>12</v>
      </c>
      <c r="B83" s="29">
        <v>17</v>
      </c>
      <c r="C83">
        <v>1.95</v>
      </c>
      <c r="D83">
        <f t="shared" si="11"/>
        <v>4.7119999999999997</v>
      </c>
      <c r="E83">
        <f t="shared" si="13"/>
        <v>2.7619999999999996</v>
      </c>
      <c r="G83" s="156">
        <v>82</v>
      </c>
      <c r="H83" s="158"/>
      <c r="K83" s="83">
        <v>171</v>
      </c>
      <c r="L83" s="99" t="s">
        <v>1922</v>
      </c>
      <c r="N83">
        <f t="shared" si="8"/>
        <v>0</v>
      </c>
      <c r="O83" t="s">
        <v>172</v>
      </c>
      <c r="P83" s="11" t="e">
        <f t="shared" si="12"/>
        <v>#VALUE!</v>
      </c>
      <c r="Q83" s="153">
        <v>82</v>
      </c>
      <c r="R83" s="154" t="s">
        <v>2015</v>
      </c>
      <c r="S83">
        <v>1.1459999999999999</v>
      </c>
    </row>
    <row r="84" spans="1:19" x14ac:dyDescent="0.3">
      <c r="A84" s="29" t="s">
        <v>741</v>
      </c>
      <c r="B84" s="29">
        <v>170</v>
      </c>
      <c r="C84">
        <v>17.071352643254283</v>
      </c>
      <c r="D84" t="str">
        <f t="shared" si="11"/>
        <v>нет</v>
      </c>
      <c r="E84" t="e">
        <f t="shared" si="13"/>
        <v>#VALUE!</v>
      </c>
      <c r="G84" s="156">
        <v>83</v>
      </c>
      <c r="H84" s="158"/>
      <c r="K84" s="83">
        <v>172</v>
      </c>
      <c r="L84" s="99">
        <v>22.759957769251191</v>
      </c>
      <c r="N84">
        <f t="shared" si="8"/>
        <v>26.3887</v>
      </c>
      <c r="O84">
        <f>VLOOKUP(K84,G:H,2,0)</f>
        <v>26.388999999999999</v>
      </c>
      <c r="P84" s="11">
        <f t="shared" si="12"/>
        <v>-2.9999999999930083E-4</v>
      </c>
      <c r="Q84" s="153">
        <v>83</v>
      </c>
      <c r="R84" s="154" t="s">
        <v>1443</v>
      </c>
      <c r="S84" t="s">
        <v>2012</v>
      </c>
    </row>
    <row r="85" spans="1:19" x14ac:dyDescent="0.3">
      <c r="A85" s="29" t="s">
        <v>742</v>
      </c>
      <c r="B85" s="29">
        <v>171</v>
      </c>
      <c r="C85" t="s">
        <v>1922</v>
      </c>
      <c r="D85" t="str">
        <f t="shared" si="11"/>
        <v>нет</v>
      </c>
      <c r="E85" t="e">
        <f t="shared" si="13"/>
        <v>#VALUE!</v>
      </c>
      <c r="G85" s="156">
        <v>84</v>
      </c>
      <c r="H85" s="157">
        <v>28.260999999999999</v>
      </c>
      <c r="K85" s="83">
        <v>173</v>
      </c>
      <c r="L85" s="99">
        <v>24.82</v>
      </c>
      <c r="N85" t="str">
        <f t="shared" si="8"/>
        <v>нет</v>
      </c>
      <c r="O85" t="str">
        <f t="shared" ref="O85:O86" si="15">N85</f>
        <v>нет</v>
      </c>
      <c r="P85" s="11" t="e">
        <f t="shared" si="12"/>
        <v>#VALUE!</v>
      </c>
      <c r="Q85" s="153">
        <v>84</v>
      </c>
      <c r="R85" s="154" t="s">
        <v>1444</v>
      </c>
      <c r="S85">
        <v>82.289900000000003</v>
      </c>
    </row>
    <row r="86" spans="1:19" x14ac:dyDescent="0.3">
      <c r="A86" s="29" t="s">
        <v>743</v>
      </c>
      <c r="B86" s="29">
        <v>172</v>
      </c>
      <c r="C86">
        <v>22.759957769251191</v>
      </c>
      <c r="D86">
        <f t="shared" si="11"/>
        <v>26.388999999999999</v>
      </c>
      <c r="E86">
        <f t="shared" si="13"/>
        <v>3.6290422307488086</v>
      </c>
      <c r="G86" s="156">
        <v>85</v>
      </c>
      <c r="H86" s="157">
        <v>18.452000000000002</v>
      </c>
      <c r="K86" s="83">
        <v>174</v>
      </c>
      <c r="L86" s="99" t="s">
        <v>1566</v>
      </c>
      <c r="N86" t="str">
        <f t="shared" si="8"/>
        <v>нет</v>
      </c>
      <c r="O86" t="str">
        <f t="shared" si="15"/>
        <v>нет</v>
      </c>
      <c r="P86" s="11" t="e">
        <f t="shared" si="12"/>
        <v>#VALUE!</v>
      </c>
      <c r="Q86" s="153">
        <v>85</v>
      </c>
      <c r="R86" s="154" t="s">
        <v>1446</v>
      </c>
      <c r="S86" t="s">
        <v>172</v>
      </c>
    </row>
    <row r="87" spans="1:19" x14ac:dyDescent="0.3">
      <c r="A87" s="29" t="s">
        <v>744</v>
      </c>
      <c r="B87" s="29">
        <v>173</v>
      </c>
      <c r="C87">
        <v>24.82</v>
      </c>
      <c r="D87" t="str">
        <f t="shared" si="11"/>
        <v>нет</v>
      </c>
      <c r="E87" t="e">
        <f t="shared" si="13"/>
        <v>#VALUE!</v>
      </c>
      <c r="G87" s="156">
        <v>86</v>
      </c>
      <c r="H87" s="157">
        <v>14.632999999999999</v>
      </c>
      <c r="K87" s="83">
        <v>175</v>
      </c>
      <c r="L87" s="99" t="s">
        <v>1971</v>
      </c>
      <c r="N87" t="str">
        <f t="shared" si="8"/>
        <v>нет</v>
      </c>
      <c r="O87">
        <f>VLOOKUP(K87,G:H,2,0)</f>
        <v>12.930999999999999</v>
      </c>
      <c r="P87" s="11" t="e">
        <f t="shared" si="12"/>
        <v>#VALUE!</v>
      </c>
      <c r="Q87" s="153">
        <v>86</v>
      </c>
      <c r="R87" s="154" t="s">
        <v>1447</v>
      </c>
      <c r="S87" t="s">
        <v>172</v>
      </c>
    </row>
    <row r="88" spans="1:19" x14ac:dyDescent="0.3">
      <c r="A88" s="29" t="s">
        <v>745</v>
      </c>
      <c r="B88" s="29">
        <v>174</v>
      </c>
      <c r="C88" t="s">
        <v>1566</v>
      </c>
      <c r="D88" t="str">
        <f t="shared" si="11"/>
        <v>нет</v>
      </c>
      <c r="E88" t="e">
        <f t="shared" si="13"/>
        <v>#VALUE!</v>
      </c>
      <c r="G88" s="156">
        <v>87</v>
      </c>
      <c r="H88" s="158"/>
      <c r="K88" s="83">
        <v>176</v>
      </c>
      <c r="L88" s="99" t="s">
        <v>1569</v>
      </c>
      <c r="N88" t="str">
        <f t="shared" si="8"/>
        <v>нет</v>
      </c>
      <c r="O88">
        <f>VLOOKUP(K88,G:H,2,0)</f>
        <v>17.375</v>
      </c>
      <c r="P88" s="11" t="e">
        <f t="shared" si="12"/>
        <v>#VALUE!</v>
      </c>
      <c r="Q88" s="153">
        <v>87</v>
      </c>
      <c r="R88" s="154" t="s">
        <v>1448</v>
      </c>
      <c r="S88" t="s">
        <v>172</v>
      </c>
    </row>
    <row r="89" spans="1:19" x14ac:dyDescent="0.3">
      <c r="A89" s="29" t="s">
        <v>746</v>
      </c>
      <c r="B89" s="29">
        <v>175</v>
      </c>
      <c r="C89" t="s">
        <v>1971</v>
      </c>
      <c r="D89">
        <f t="shared" si="11"/>
        <v>12.930999999999999</v>
      </c>
      <c r="E89">
        <f t="shared" si="13"/>
        <v>0.81199999999999939</v>
      </c>
      <c r="G89" s="156">
        <v>88</v>
      </c>
      <c r="H89" s="158"/>
      <c r="K89" s="83">
        <v>177</v>
      </c>
      <c r="L89" s="99">
        <v>5.5183298583460036</v>
      </c>
      <c r="N89" t="str">
        <f t="shared" si="8"/>
        <v>нет</v>
      </c>
      <c r="O89" t="str">
        <f>N89</f>
        <v>нет</v>
      </c>
      <c r="P89" s="11" t="e">
        <f t="shared" si="12"/>
        <v>#VALUE!</v>
      </c>
      <c r="Q89" s="153">
        <v>88</v>
      </c>
      <c r="R89" s="154" t="s">
        <v>1449</v>
      </c>
      <c r="S89" t="s">
        <v>172</v>
      </c>
    </row>
    <row r="90" spans="1:19" x14ac:dyDescent="0.3">
      <c r="A90" s="29" t="s">
        <v>747</v>
      </c>
      <c r="B90" s="29">
        <v>176</v>
      </c>
      <c r="C90" t="s">
        <v>1569</v>
      </c>
      <c r="D90">
        <f t="shared" si="11"/>
        <v>17.375</v>
      </c>
      <c r="E90">
        <f t="shared" si="13"/>
        <v>1.2789999999999999</v>
      </c>
      <c r="G90" s="156">
        <v>89</v>
      </c>
      <c r="H90" s="158"/>
      <c r="K90" s="83">
        <v>178</v>
      </c>
      <c r="L90" s="99" t="s">
        <v>1972</v>
      </c>
      <c r="N90" t="str">
        <f t="shared" si="8"/>
        <v>нет</v>
      </c>
      <c r="O90">
        <f>VLOOKUP(K90,G:H,2,0)</f>
        <v>16.78</v>
      </c>
      <c r="P90" s="11" t="e">
        <f t="shared" si="12"/>
        <v>#VALUE!</v>
      </c>
      <c r="Q90" s="153">
        <v>89</v>
      </c>
      <c r="R90" s="154" t="s">
        <v>1450</v>
      </c>
      <c r="S90" t="s">
        <v>172</v>
      </c>
    </row>
    <row r="91" spans="1:19" x14ac:dyDescent="0.3">
      <c r="A91" s="29" t="s">
        <v>748</v>
      </c>
      <c r="B91" s="29">
        <v>177</v>
      </c>
      <c r="C91">
        <v>5.5183298583460036</v>
      </c>
      <c r="D91" t="str">
        <f t="shared" si="11"/>
        <v>нет</v>
      </c>
      <c r="E91" t="e">
        <f t="shared" si="13"/>
        <v>#VALUE!</v>
      </c>
      <c r="G91" s="156">
        <v>90</v>
      </c>
      <c r="H91" s="157">
        <v>12.616</v>
      </c>
      <c r="K91" s="83">
        <v>179</v>
      </c>
      <c r="L91" s="99">
        <v>9.723376799272522</v>
      </c>
      <c r="N91" t="str">
        <f t="shared" si="8"/>
        <v>нет</v>
      </c>
      <c r="O91" t="str">
        <f>N91</f>
        <v>нет</v>
      </c>
      <c r="P91" s="11" t="e">
        <f t="shared" si="12"/>
        <v>#VALUE!</v>
      </c>
      <c r="Q91" s="153">
        <v>90</v>
      </c>
      <c r="R91" s="154" t="s">
        <v>1452</v>
      </c>
      <c r="S91" t="s">
        <v>172</v>
      </c>
    </row>
    <row r="92" spans="1:19" x14ac:dyDescent="0.3">
      <c r="A92" s="29" t="s">
        <v>749</v>
      </c>
      <c r="B92" s="29">
        <v>178</v>
      </c>
      <c r="C92" t="s">
        <v>1972</v>
      </c>
      <c r="D92">
        <f t="shared" si="11"/>
        <v>16.78</v>
      </c>
      <c r="E92">
        <f t="shared" si="13"/>
        <v>9.2190000000000012</v>
      </c>
      <c r="G92" s="156">
        <v>91</v>
      </c>
      <c r="H92" s="158"/>
      <c r="K92" s="83">
        <v>18</v>
      </c>
      <c r="L92" s="99" t="s">
        <v>1367</v>
      </c>
      <c r="N92">
        <f t="shared" si="8"/>
        <v>23.3552</v>
      </c>
      <c r="O92">
        <f>VLOOKUP(K92,G:H,2,0)</f>
        <v>23.355</v>
      </c>
      <c r="P92" s="11">
        <f t="shared" si="12"/>
        <v>1.9999999999953388E-4</v>
      </c>
      <c r="Q92" s="153">
        <v>91</v>
      </c>
      <c r="R92" s="154" t="s">
        <v>1453</v>
      </c>
      <c r="S92" t="s">
        <v>172</v>
      </c>
    </row>
    <row r="93" spans="1:19" x14ac:dyDescent="0.3">
      <c r="A93" s="29" t="s">
        <v>750</v>
      </c>
      <c r="B93" s="29">
        <v>179</v>
      </c>
      <c r="C93">
        <v>9.723376799272522</v>
      </c>
      <c r="D93" t="str">
        <f t="shared" si="11"/>
        <v>нет</v>
      </c>
      <c r="E93" t="e">
        <f t="shared" si="13"/>
        <v>#VALUE!</v>
      </c>
      <c r="G93" s="156">
        <v>92</v>
      </c>
      <c r="H93" s="157">
        <v>22.085000000000001</v>
      </c>
      <c r="K93" s="83">
        <v>180</v>
      </c>
      <c r="L93" s="99" t="s">
        <v>1574</v>
      </c>
      <c r="N93" t="str">
        <f t="shared" si="8"/>
        <v>нет</v>
      </c>
      <c r="O93" t="str">
        <f t="shared" ref="O93:O94" si="16">N93</f>
        <v>нет</v>
      </c>
      <c r="P93" s="11" t="e">
        <f t="shared" si="12"/>
        <v>#VALUE!</v>
      </c>
      <c r="Q93" s="153">
        <v>92</v>
      </c>
      <c r="R93" s="154" t="s">
        <v>1455</v>
      </c>
      <c r="S93" t="s">
        <v>172</v>
      </c>
    </row>
    <row r="94" spans="1:19" x14ac:dyDescent="0.3">
      <c r="A94" s="29" t="s">
        <v>13</v>
      </c>
      <c r="B94" s="29">
        <v>18</v>
      </c>
      <c r="C94" t="s">
        <v>1367</v>
      </c>
      <c r="D94">
        <f t="shared" si="11"/>
        <v>23.355</v>
      </c>
      <c r="E94">
        <f t="shared" si="13"/>
        <v>3.3419999999999987</v>
      </c>
      <c r="G94" s="156">
        <v>93</v>
      </c>
      <c r="H94" s="158"/>
      <c r="K94" s="83">
        <v>181</v>
      </c>
      <c r="L94" s="99" t="s">
        <v>1576</v>
      </c>
      <c r="N94" t="str">
        <f t="shared" ref="N94:N157" si="17">VLOOKUP(K94,Q:S,3,0)</f>
        <v>нет</v>
      </c>
      <c r="O94" t="str">
        <f t="shared" si="16"/>
        <v>нет</v>
      </c>
      <c r="P94" s="11" t="e">
        <f t="shared" si="12"/>
        <v>#VALUE!</v>
      </c>
      <c r="Q94" s="153">
        <v>93</v>
      </c>
      <c r="R94" s="154" t="s">
        <v>1456</v>
      </c>
      <c r="S94" t="s">
        <v>172</v>
      </c>
    </row>
    <row r="95" spans="1:19" x14ac:dyDescent="0.3">
      <c r="A95" s="29" t="s">
        <v>751</v>
      </c>
      <c r="B95" s="29">
        <v>180</v>
      </c>
      <c r="C95" t="s">
        <v>1574</v>
      </c>
      <c r="D95" t="str">
        <f t="shared" si="11"/>
        <v>нет</v>
      </c>
      <c r="E95" t="e">
        <f t="shared" si="13"/>
        <v>#VALUE!</v>
      </c>
      <c r="G95" s="156">
        <v>94</v>
      </c>
      <c r="H95" s="157">
        <v>23</v>
      </c>
      <c r="K95" s="83">
        <v>182</v>
      </c>
      <c r="L95" s="99" t="s">
        <v>1973</v>
      </c>
      <c r="N95" t="str">
        <f t="shared" si="17"/>
        <v>нет</v>
      </c>
      <c r="O95">
        <f>VLOOKUP(K95,G:H,2,0)</f>
        <v>5.13</v>
      </c>
      <c r="P95" s="11" t="e">
        <f t="shared" si="12"/>
        <v>#VALUE!</v>
      </c>
      <c r="Q95" s="153">
        <v>94</v>
      </c>
      <c r="R95" s="154" t="s">
        <v>1458</v>
      </c>
      <c r="S95" t="s">
        <v>172</v>
      </c>
    </row>
    <row r="96" spans="1:19" x14ac:dyDescent="0.3">
      <c r="A96" s="29" t="s">
        <v>752</v>
      </c>
      <c r="B96" s="29">
        <v>181</v>
      </c>
      <c r="C96" t="s">
        <v>1576</v>
      </c>
      <c r="D96" t="str">
        <f t="shared" si="11"/>
        <v>нет</v>
      </c>
      <c r="E96" t="e">
        <f t="shared" si="13"/>
        <v>#VALUE!</v>
      </c>
      <c r="G96" s="156">
        <v>96</v>
      </c>
      <c r="H96" s="158"/>
      <c r="K96" s="83">
        <v>183</v>
      </c>
      <c r="L96" s="99" t="s">
        <v>1579</v>
      </c>
      <c r="N96" t="str">
        <f t="shared" si="17"/>
        <v>нет</v>
      </c>
      <c r="O96" t="str">
        <f t="shared" ref="O96:O98" si="18">N96</f>
        <v>нет</v>
      </c>
      <c r="P96" s="11" t="e">
        <f t="shared" si="12"/>
        <v>#VALUE!</v>
      </c>
      <c r="Q96" s="153">
        <v>96</v>
      </c>
      <c r="R96" s="154" t="s">
        <v>1460</v>
      </c>
      <c r="S96">
        <v>32.041499999999999</v>
      </c>
    </row>
    <row r="97" spans="1:19" x14ac:dyDescent="0.3">
      <c r="A97" s="29" t="s">
        <v>753</v>
      </c>
      <c r="B97" s="29">
        <v>182</v>
      </c>
      <c r="C97" t="s">
        <v>1973</v>
      </c>
      <c r="D97">
        <f t="shared" si="11"/>
        <v>5.13</v>
      </c>
      <c r="E97">
        <f t="shared" si="13"/>
        <v>0</v>
      </c>
      <c r="G97" s="156">
        <v>97</v>
      </c>
      <c r="H97" s="157">
        <v>1.766</v>
      </c>
      <c r="K97" s="83">
        <v>184</v>
      </c>
      <c r="L97" s="99">
        <v>19.523</v>
      </c>
      <c r="N97" t="str">
        <f t="shared" si="17"/>
        <v>нет</v>
      </c>
      <c r="O97" t="str">
        <f t="shared" si="18"/>
        <v>нет</v>
      </c>
      <c r="P97" s="11" t="e">
        <f t="shared" si="12"/>
        <v>#VALUE!</v>
      </c>
      <c r="Q97" s="153">
        <v>97</v>
      </c>
      <c r="R97" s="154" t="s">
        <v>1462</v>
      </c>
      <c r="S97">
        <v>0</v>
      </c>
    </row>
    <row r="98" spans="1:19" x14ac:dyDescent="0.3">
      <c r="A98" s="29" t="s">
        <v>754</v>
      </c>
      <c r="B98" s="29">
        <v>183</v>
      </c>
      <c r="C98" t="s">
        <v>1579</v>
      </c>
      <c r="D98" t="str">
        <f t="shared" si="11"/>
        <v>нет</v>
      </c>
      <c r="E98" t="e">
        <f t="shared" si="13"/>
        <v>#VALUE!</v>
      </c>
      <c r="G98" s="156">
        <v>98</v>
      </c>
      <c r="H98" s="157">
        <v>12.4</v>
      </c>
      <c r="K98" s="83">
        <v>185</v>
      </c>
      <c r="L98" s="99" t="s">
        <v>172</v>
      </c>
      <c r="N98" t="str">
        <f t="shared" si="17"/>
        <v>нет</v>
      </c>
      <c r="O98" t="str">
        <f t="shared" si="18"/>
        <v>нет</v>
      </c>
      <c r="P98" s="11" t="e">
        <f t="shared" si="12"/>
        <v>#VALUE!</v>
      </c>
      <c r="Q98" s="153">
        <v>98</v>
      </c>
      <c r="R98" s="154" t="s">
        <v>1463</v>
      </c>
      <c r="S98" t="s">
        <v>172</v>
      </c>
    </row>
    <row r="99" spans="1:19" x14ac:dyDescent="0.3">
      <c r="A99" s="29" t="s">
        <v>755</v>
      </c>
      <c r="B99" s="29">
        <v>184</v>
      </c>
      <c r="C99">
        <v>19.523</v>
      </c>
      <c r="D99" t="str">
        <f t="shared" si="11"/>
        <v>нет</v>
      </c>
      <c r="E99" t="e">
        <f t="shared" si="13"/>
        <v>#VALUE!</v>
      </c>
      <c r="G99" s="156">
        <v>99</v>
      </c>
      <c r="H99" s="157">
        <v>7.524</v>
      </c>
      <c r="K99" s="83">
        <v>186</v>
      </c>
      <c r="L99" s="99">
        <v>16.8</v>
      </c>
      <c r="N99" t="str">
        <f t="shared" si="17"/>
        <v>нет</v>
      </c>
      <c r="O99">
        <f>VLOOKUP(K99,G:H,2,0)</f>
        <v>16.8</v>
      </c>
      <c r="P99" s="11" t="e">
        <f t="shared" si="12"/>
        <v>#VALUE!</v>
      </c>
      <c r="Q99" s="153">
        <v>99</v>
      </c>
      <c r="R99" s="154" t="s">
        <v>1465</v>
      </c>
      <c r="S99" t="s">
        <v>172</v>
      </c>
    </row>
    <row r="100" spans="1:19" x14ac:dyDescent="0.3">
      <c r="A100" s="29" t="s">
        <v>756</v>
      </c>
      <c r="B100" s="29">
        <v>185</v>
      </c>
      <c r="C100" t="s">
        <v>172</v>
      </c>
      <c r="D100" t="str">
        <f t="shared" si="11"/>
        <v>нет</v>
      </c>
      <c r="E100" t="e">
        <f t="shared" si="13"/>
        <v>#VALUE!</v>
      </c>
      <c r="G100" s="156">
        <v>100</v>
      </c>
      <c r="H100" s="158"/>
      <c r="K100" s="83">
        <v>187</v>
      </c>
      <c r="L100" s="99" t="s">
        <v>1584</v>
      </c>
      <c r="N100">
        <f t="shared" si="17"/>
        <v>13.852499999999999</v>
      </c>
      <c r="O100">
        <f>VLOOKUP(K100,G:H,2,0)</f>
        <v>13.711</v>
      </c>
      <c r="P100" s="11">
        <f t="shared" si="12"/>
        <v>0.14149999999999885</v>
      </c>
      <c r="Q100" s="153">
        <v>100</v>
      </c>
      <c r="R100" s="154" t="s">
        <v>1466</v>
      </c>
      <c r="S100" t="s">
        <v>172</v>
      </c>
    </row>
    <row r="101" spans="1:19" x14ac:dyDescent="0.3">
      <c r="A101" s="29" t="s">
        <v>757</v>
      </c>
      <c r="B101" s="29">
        <v>186</v>
      </c>
      <c r="C101">
        <v>16.8</v>
      </c>
      <c r="D101">
        <f t="shared" si="11"/>
        <v>16.8</v>
      </c>
      <c r="E101">
        <f t="shared" si="13"/>
        <v>0</v>
      </c>
      <c r="G101" s="156">
        <v>101</v>
      </c>
      <c r="H101" s="158"/>
      <c r="K101" s="83">
        <v>188</v>
      </c>
      <c r="L101" s="99">
        <v>9.7908700301124245</v>
      </c>
      <c r="N101">
        <f t="shared" si="17"/>
        <v>9.3245000000000005</v>
      </c>
      <c r="O101">
        <f>VLOOKUP(K101,G:H,2,0)</f>
        <v>9.3249999999999993</v>
      </c>
      <c r="P101" s="11">
        <f t="shared" si="12"/>
        <v>-4.9999999999883471E-4</v>
      </c>
      <c r="Q101" s="153">
        <v>101</v>
      </c>
      <c r="R101" s="154" t="s">
        <v>1467</v>
      </c>
      <c r="S101" t="s">
        <v>172</v>
      </c>
    </row>
    <row r="102" spans="1:19" x14ac:dyDescent="0.3">
      <c r="A102" s="29" t="s">
        <v>758</v>
      </c>
      <c r="B102" s="29">
        <v>187</v>
      </c>
      <c r="C102" t="s">
        <v>1584</v>
      </c>
      <c r="D102">
        <f t="shared" si="11"/>
        <v>13.711</v>
      </c>
      <c r="E102">
        <f t="shared" si="13"/>
        <v>0.70899999999999963</v>
      </c>
      <c r="G102" s="156">
        <v>102</v>
      </c>
      <c r="H102" s="157">
        <v>9.657</v>
      </c>
      <c r="K102" s="83">
        <v>189</v>
      </c>
      <c r="L102" s="99" t="s">
        <v>1974</v>
      </c>
      <c r="N102">
        <f t="shared" si="17"/>
        <v>4.6707000000000001</v>
      </c>
      <c r="O102">
        <f>VLOOKUP(K102,G:H,2,0)</f>
        <v>4.6710000000000003</v>
      </c>
      <c r="P102" s="11">
        <f t="shared" si="12"/>
        <v>-3.00000000000189E-4</v>
      </c>
      <c r="Q102" s="153">
        <v>102</v>
      </c>
      <c r="R102" s="154" t="s">
        <v>1468</v>
      </c>
      <c r="S102">
        <v>9.6567000000000007</v>
      </c>
    </row>
    <row r="103" spans="1:19" x14ac:dyDescent="0.3">
      <c r="A103" s="29" t="s">
        <v>759</v>
      </c>
      <c r="B103" s="29">
        <v>188</v>
      </c>
      <c r="C103">
        <v>9.7908700301124245</v>
      </c>
      <c r="D103">
        <f t="shared" si="11"/>
        <v>9.3249999999999993</v>
      </c>
      <c r="E103">
        <f t="shared" si="13"/>
        <v>-0.46587003011242523</v>
      </c>
      <c r="G103" s="156">
        <v>103</v>
      </c>
      <c r="H103" s="157">
        <v>23.5</v>
      </c>
      <c r="K103" s="83">
        <v>19</v>
      </c>
      <c r="L103" s="99" t="s">
        <v>1939</v>
      </c>
      <c r="N103">
        <f t="shared" si="17"/>
        <v>20.689599999999999</v>
      </c>
      <c r="O103">
        <f>VLOOKUP(K103,G:H,2,0)</f>
        <v>20.69</v>
      </c>
      <c r="P103" s="11">
        <f t="shared" si="12"/>
        <v>-4.0000000000262048E-4</v>
      </c>
      <c r="Q103" s="153">
        <v>103</v>
      </c>
      <c r="R103" s="154" t="s">
        <v>1469</v>
      </c>
      <c r="S103">
        <v>23.497399999999999</v>
      </c>
    </row>
    <row r="104" spans="1:19" x14ac:dyDescent="0.3">
      <c r="A104" s="29" t="s">
        <v>760</v>
      </c>
      <c r="B104" s="29">
        <v>189</v>
      </c>
      <c r="C104" t="s">
        <v>1974</v>
      </c>
      <c r="D104">
        <f t="shared" si="11"/>
        <v>4.6710000000000003</v>
      </c>
      <c r="E104">
        <f t="shared" si="13"/>
        <v>2.2000000000000242E-2</v>
      </c>
      <c r="G104" s="156">
        <v>104</v>
      </c>
      <c r="H104" s="157">
        <v>27.396000000000001</v>
      </c>
      <c r="K104" s="83">
        <v>190</v>
      </c>
      <c r="L104" s="99">
        <v>10.580076799272522</v>
      </c>
      <c r="N104" t="str">
        <f t="shared" si="17"/>
        <v>нет</v>
      </c>
      <c r="O104" t="str">
        <f>N104</f>
        <v>нет</v>
      </c>
      <c r="P104" s="11" t="e">
        <f t="shared" si="12"/>
        <v>#VALUE!</v>
      </c>
      <c r="Q104" s="153">
        <v>104</v>
      </c>
      <c r="R104" s="154" t="s">
        <v>1470</v>
      </c>
      <c r="S104">
        <v>27.396599999999999</v>
      </c>
    </row>
    <row r="105" spans="1:19" x14ac:dyDescent="0.3">
      <c r="A105" s="29" t="s">
        <v>14</v>
      </c>
      <c r="B105" s="29">
        <v>19</v>
      </c>
      <c r="C105" t="s">
        <v>1939</v>
      </c>
      <c r="D105">
        <f t="shared" si="11"/>
        <v>20.69</v>
      </c>
      <c r="E105">
        <f t="shared" si="13"/>
        <v>2.8990000000000009</v>
      </c>
      <c r="G105" s="156">
        <v>105</v>
      </c>
      <c r="H105" s="158"/>
      <c r="K105" s="83">
        <v>191</v>
      </c>
      <c r="L105" s="99" t="s">
        <v>1589</v>
      </c>
      <c r="N105">
        <f t="shared" si="17"/>
        <v>19.723199999999999</v>
      </c>
      <c r="O105">
        <f>VLOOKUP(K105,G:H,2,0)</f>
        <v>19.722999999999999</v>
      </c>
      <c r="P105" s="11">
        <f t="shared" si="12"/>
        <v>1.9999999999953388E-4</v>
      </c>
      <c r="Q105" s="153">
        <v>105</v>
      </c>
      <c r="R105" s="154" t="s">
        <v>1472</v>
      </c>
      <c r="S105" t="s">
        <v>172</v>
      </c>
    </row>
    <row r="106" spans="1:19" x14ac:dyDescent="0.3">
      <c r="A106" s="29" t="s">
        <v>761</v>
      </c>
      <c r="B106" s="29">
        <v>190</v>
      </c>
      <c r="C106">
        <v>10.580076799272522</v>
      </c>
      <c r="D106" t="str">
        <f t="shared" si="11"/>
        <v>нет</v>
      </c>
      <c r="E106" t="e">
        <f t="shared" si="13"/>
        <v>#VALUE!</v>
      </c>
      <c r="G106" s="156">
        <v>107</v>
      </c>
      <c r="H106" s="158"/>
      <c r="K106" s="83">
        <v>192</v>
      </c>
      <c r="L106" s="99">
        <v>23.480552643254281</v>
      </c>
      <c r="N106" t="str">
        <f t="shared" si="17"/>
        <v>нет</v>
      </c>
      <c r="O106" t="str">
        <f>N106</f>
        <v>нет</v>
      </c>
      <c r="P106" s="11" t="e">
        <f t="shared" si="12"/>
        <v>#VALUE!</v>
      </c>
      <c r="Q106" s="153">
        <v>107</v>
      </c>
      <c r="R106" s="154" t="s">
        <v>1475</v>
      </c>
      <c r="S106">
        <v>24.346699999999998</v>
      </c>
    </row>
    <row r="107" spans="1:19" x14ac:dyDescent="0.3">
      <c r="A107" s="29" t="s">
        <v>762</v>
      </c>
      <c r="B107" s="29">
        <v>191</v>
      </c>
      <c r="C107" t="s">
        <v>1589</v>
      </c>
      <c r="D107">
        <f t="shared" si="11"/>
        <v>19.722999999999999</v>
      </c>
      <c r="E107">
        <f t="shared" si="13"/>
        <v>1.6589999999999989</v>
      </c>
      <c r="G107" s="156">
        <v>108</v>
      </c>
      <c r="H107" s="158"/>
      <c r="K107" s="83">
        <v>193</v>
      </c>
      <c r="L107" s="99" t="s">
        <v>1592</v>
      </c>
      <c r="N107">
        <f t="shared" si="17"/>
        <v>7.9722</v>
      </c>
      <c r="O107">
        <f>VLOOKUP(K107,G:H,2,0)</f>
        <v>8.5739999999999998</v>
      </c>
      <c r="P107" s="11">
        <f t="shared" si="12"/>
        <v>-0.60179999999999989</v>
      </c>
      <c r="Q107" s="153">
        <v>108</v>
      </c>
      <c r="R107" s="154" t="s">
        <v>1477</v>
      </c>
      <c r="S107">
        <v>34.256100000000004</v>
      </c>
    </row>
    <row r="108" spans="1:19" x14ac:dyDescent="0.3">
      <c r="A108" s="29" t="s">
        <v>763</v>
      </c>
      <c r="B108" s="29">
        <v>192</v>
      </c>
      <c r="C108">
        <v>23.480552643254281</v>
      </c>
      <c r="D108" t="str">
        <f t="shared" si="11"/>
        <v>нет</v>
      </c>
      <c r="E108" t="e">
        <f t="shared" si="13"/>
        <v>#VALUE!</v>
      </c>
      <c r="G108" s="156">
        <v>109</v>
      </c>
      <c r="H108" s="158"/>
      <c r="K108" s="83">
        <v>194</v>
      </c>
      <c r="L108" s="99" t="s">
        <v>1923</v>
      </c>
      <c r="N108">
        <f t="shared" si="17"/>
        <v>0</v>
      </c>
      <c r="O108" t="s">
        <v>172</v>
      </c>
      <c r="P108" s="11" t="e">
        <f t="shared" si="12"/>
        <v>#VALUE!</v>
      </c>
      <c r="Q108" s="153">
        <v>109</v>
      </c>
      <c r="R108" s="154" t="s">
        <v>1479</v>
      </c>
      <c r="S108" t="s">
        <v>172</v>
      </c>
    </row>
    <row r="109" spans="1:19" x14ac:dyDescent="0.3">
      <c r="A109" s="29" t="s">
        <v>764</v>
      </c>
      <c r="B109" s="29">
        <v>193</v>
      </c>
      <c r="C109" t="s">
        <v>1592</v>
      </c>
      <c r="D109">
        <f t="shared" si="11"/>
        <v>8.5739999999999998</v>
      </c>
      <c r="E109">
        <f t="shared" si="13"/>
        <v>1.1209999999999996</v>
      </c>
      <c r="G109" s="156">
        <v>110</v>
      </c>
      <c r="H109" s="157">
        <v>11.752000000000001</v>
      </c>
      <c r="K109" s="83">
        <v>195</v>
      </c>
      <c r="L109" s="99" t="s">
        <v>172</v>
      </c>
      <c r="N109">
        <f t="shared" si="17"/>
        <v>18.810099999999998</v>
      </c>
      <c r="O109">
        <f>N109</f>
        <v>18.810099999999998</v>
      </c>
      <c r="P109" s="11">
        <f t="shared" si="12"/>
        <v>0</v>
      </c>
      <c r="Q109" s="153">
        <v>110</v>
      </c>
      <c r="R109" s="154" t="s">
        <v>1481</v>
      </c>
      <c r="S109">
        <v>11.7521</v>
      </c>
    </row>
    <row r="110" spans="1:19" x14ac:dyDescent="0.3">
      <c r="A110" s="29" t="s">
        <v>765</v>
      </c>
      <c r="B110" s="29">
        <v>194</v>
      </c>
      <c r="C110" t="s">
        <v>1923</v>
      </c>
      <c r="D110" t="str">
        <f t="shared" si="11"/>
        <v>нет</v>
      </c>
      <c r="E110" t="e">
        <f t="shared" si="13"/>
        <v>#VALUE!</v>
      </c>
      <c r="G110" s="156">
        <v>111</v>
      </c>
      <c r="H110" s="158"/>
      <c r="K110" s="83">
        <v>196</v>
      </c>
      <c r="L110" s="99">
        <v>6.9293426076668698</v>
      </c>
      <c r="N110">
        <f t="shared" si="17"/>
        <v>0</v>
      </c>
      <c r="O110" t="s">
        <v>172</v>
      </c>
      <c r="P110" s="11" t="e">
        <f t="shared" si="12"/>
        <v>#VALUE!</v>
      </c>
      <c r="Q110" s="153">
        <v>111</v>
      </c>
      <c r="R110" s="154" t="s">
        <v>1482</v>
      </c>
      <c r="S110" t="s">
        <v>172</v>
      </c>
    </row>
    <row r="111" spans="1:19" x14ac:dyDescent="0.3">
      <c r="A111" s="29" t="s">
        <v>766</v>
      </c>
      <c r="B111" s="29">
        <v>195</v>
      </c>
      <c r="C111" t="s">
        <v>172</v>
      </c>
      <c r="D111">
        <f t="shared" si="11"/>
        <v>18.810099999999998</v>
      </c>
      <c r="E111" t="e">
        <f t="shared" si="13"/>
        <v>#VALUE!</v>
      </c>
      <c r="G111" s="156">
        <v>112</v>
      </c>
      <c r="H111" s="157">
        <v>14.574999999999999</v>
      </c>
      <c r="K111" s="83">
        <v>197</v>
      </c>
      <c r="L111" s="99" t="s">
        <v>1595</v>
      </c>
      <c r="N111" t="str">
        <f t="shared" si="17"/>
        <v>нет</v>
      </c>
      <c r="O111" t="str">
        <f>N111</f>
        <v>нет</v>
      </c>
      <c r="P111" s="11" t="e">
        <f t="shared" si="12"/>
        <v>#VALUE!</v>
      </c>
      <c r="Q111" s="153">
        <v>112</v>
      </c>
      <c r="R111" s="154" t="s">
        <v>1483</v>
      </c>
      <c r="S111">
        <v>14.575200000000001</v>
      </c>
    </row>
    <row r="112" spans="1:19" x14ac:dyDescent="0.3">
      <c r="A112" s="29" t="s">
        <v>767</v>
      </c>
      <c r="B112" s="29">
        <v>196</v>
      </c>
      <c r="C112">
        <v>6.9293426076668698</v>
      </c>
      <c r="D112" t="str">
        <f t="shared" si="11"/>
        <v>нет</v>
      </c>
      <c r="E112" t="e">
        <f t="shared" si="13"/>
        <v>#VALUE!</v>
      </c>
      <c r="G112" s="156">
        <v>113</v>
      </c>
      <c r="H112" s="158"/>
      <c r="K112" s="83">
        <v>198</v>
      </c>
      <c r="L112" s="99" t="s">
        <v>1975</v>
      </c>
      <c r="N112">
        <f t="shared" si="17"/>
        <v>6.3367000000000004</v>
      </c>
      <c r="O112">
        <f>VLOOKUP(K112,G:H,2,0)</f>
        <v>6.5149999999999997</v>
      </c>
      <c r="P112" s="11">
        <f t="shared" si="12"/>
        <v>-0.17829999999999924</v>
      </c>
      <c r="Q112" s="153">
        <v>113</v>
      </c>
      <c r="R112" s="154" t="s">
        <v>1485</v>
      </c>
      <c r="S112" t="s">
        <v>172</v>
      </c>
    </row>
    <row r="113" spans="1:19" x14ac:dyDescent="0.3">
      <c r="A113" s="29" t="s">
        <v>768</v>
      </c>
      <c r="B113" s="29">
        <v>197</v>
      </c>
      <c r="C113" t="s">
        <v>1595</v>
      </c>
      <c r="D113" t="str">
        <f t="shared" si="11"/>
        <v>нет</v>
      </c>
      <c r="E113" t="e">
        <f t="shared" si="13"/>
        <v>#VALUE!</v>
      </c>
      <c r="G113" s="156">
        <v>114</v>
      </c>
      <c r="H113" s="158"/>
      <c r="K113" s="83">
        <v>199</v>
      </c>
      <c r="L113" s="99" t="s">
        <v>172</v>
      </c>
      <c r="N113">
        <f t="shared" si="17"/>
        <v>15.714499999999999</v>
      </c>
      <c r="O113">
        <f>VLOOKUP(K113,G:H,2,0)</f>
        <v>17.3</v>
      </c>
      <c r="P113" s="11">
        <f t="shared" si="12"/>
        <v>-1.5855000000000015</v>
      </c>
      <c r="Q113" s="153">
        <v>114</v>
      </c>
      <c r="R113" s="154" t="s">
        <v>1487</v>
      </c>
      <c r="S113" t="s">
        <v>172</v>
      </c>
    </row>
    <row r="114" spans="1:19" x14ac:dyDescent="0.3">
      <c r="A114" s="29" t="s">
        <v>769</v>
      </c>
      <c r="B114" s="29">
        <v>198</v>
      </c>
      <c r="C114" t="s">
        <v>1975</v>
      </c>
      <c r="D114">
        <f t="shared" si="11"/>
        <v>6.5149999999999997</v>
      </c>
      <c r="E114">
        <f t="shared" si="13"/>
        <v>0.20500000000000007</v>
      </c>
      <c r="G114" s="156">
        <v>115</v>
      </c>
      <c r="H114" s="157">
        <v>10.6</v>
      </c>
      <c r="K114" s="83">
        <v>2</v>
      </c>
      <c r="L114" s="99" t="s">
        <v>1331</v>
      </c>
      <c r="N114" t="str">
        <f t="shared" si="17"/>
        <v>не работает</v>
      </c>
      <c r="O114" t="str">
        <f t="shared" ref="O114:O116" si="19">N114</f>
        <v>не работает</v>
      </c>
      <c r="P114" s="11" t="e">
        <f t="shared" si="12"/>
        <v>#VALUE!</v>
      </c>
      <c r="Q114" s="153">
        <v>115</v>
      </c>
      <c r="R114" s="154" t="s">
        <v>1488</v>
      </c>
      <c r="S114">
        <v>10.5945</v>
      </c>
    </row>
    <row r="115" spans="1:19" x14ac:dyDescent="0.3">
      <c r="A115" s="29" t="s">
        <v>770</v>
      </c>
      <c r="B115" s="29">
        <v>199</v>
      </c>
      <c r="C115" t="s">
        <v>172</v>
      </c>
      <c r="D115">
        <f t="shared" si="11"/>
        <v>17.3</v>
      </c>
      <c r="E115" t="e">
        <f t="shared" si="13"/>
        <v>#VALUE!</v>
      </c>
      <c r="G115" s="156">
        <v>116</v>
      </c>
      <c r="H115" s="157">
        <v>12.946999999999999</v>
      </c>
      <c r="K115" s="83">
        <v>20</v>
      </c>
      <c r="L115" s="99">
        <v>21.791340162648712</v>
      </c>
      <c r="N115" t="str">
        <f t="shared" si="17"/>
        <v>не работает</v>
      </c>
      <c r="O115" t="str">
        <f t="shared" si="19"/>
        <v>не работает</v>
      </c>
      <c r="P115" s="11" t="e">
        <f t="shared" si="12"/>
        <v>#VALUE!</v>
      </c>
      <c r="Q115" s="153">
        <v>116</v>
      </c>
      <c r="R115" s="154" t="s">
        <v>1489</v>
      </c>
      <c r="S115">
        <v>12.7578</v>
      </c>
    </row>
    <row r="116" spans="1:19" x14ac:dyDescent="0.3">
      <c r="A116" s="29" t="s">
        <v>15</v>
      </c>
      <c r="B116" s="29">
        <v>2</v>
      </c>
      <c r="C116" t="s">
        <v>1331</v>
      </c>
      <c r="D116" t="str">
        <f t="shared" si="11"/>
        <v>не работает</v>
      </c>
      <c r="E116" t="e">
        <f t="shared" si="13"/>
        <v>#VALUE!</v>
      </c>
      <c r="G116" s="156">
        <v>117</v>
      </c>
      <c r="H116" s="158"/>
      <c r="K116" s="83">
        <v>200</v>
      </c>
      <c r="L116" s="99">
        <v>6.601280675185409</v>
      </c>
      <c r="N116" t="str">
        <f t="shared" si="17"/>
        <v>нет</v>
      </c>
      <c r="O116" t="str">
        <f t="shared" si="19"/>
        <v>нет</v>
      </c>
      <c r="P116" s="11" t="e">
        <f t="shared" si="12"/>
        <v>#VALUE!</v>
      </c>
      <c r="Q116" s="153">
        <v>117</v>
      </c>
      <c r="R116" s="154" t="s">
        <v>1491</v>
      </c>
      <c r="S116" t="s">
        <v>172</v>
      </c>
    </row>
    <row r="117" spans="1:19" x14ac:dyDescent="0.3">
      <c r="A117" s="29" t="s">
        <v>16</v>
      </c>
      <c r="B117" s="29">
        <v>20</v>
      </c>
      <c r="C117">
        <v>21.791340162648712</v>
      </c>
      <c r="D117" t="str">
        <f t="shared" si="11"/>
        <v>не работает</v>
      </c>
      <c r="E117" t="e">
        <f t="shared" si="13"/>
        <v>#VALUE!</v>
      </c>
      <c r="G117" s="156">
        <v>118</v>
      </c>
      <c r="H117" s="157">
        <v>27.727</v>
      </c>
      <c r="K117" s="83">
        <v>201</v>
      </c>
      <c r="L117" s="99" t="s">
        <v>1600</v>
      </c>
      <c r="N117">
        <f t="shared" si="17"/>
        <v>9.7836999999999996</v>
      </c>
      <c r="O117">
        <f>VLOOKUP(K117,G:H,2,0)</f>
        <v>9.7840000000000007</v>
      </c>
      <c r="P117" s="11">
        <f t="shared" si="12"/>
        <v>-3.0000000000107718E-4</v>
      </c>
      <c r="Q117" s="153">
        <v>118</v>
      </c>
      <c r="R117" s="154" t="s">
        <v>1493</v>
      </c>
      <c r="S117">
        <v>27.726600000000001</v>
      </c>
    </row>
    <row r="118" spans="1:19" x14ac:dyDescent="0.3">
      <c r="A118" s="29" t="s">
        <v>771</v>
      </c>
      <c r="B118" s="29">
        <v>200</v>
      </c>
      <c r="C118">
        <v>6.601280675185409</v>
      </c>
      <c r="D118" t="str">
        <f t="shared" si="11"/>
        <v>нет</v>
      </c>
      <c r="E118" t="e">
        <f t="shared" si="13"/>
        <v>#VALUE!</v>
      </c>
      <c r="G118" s="156">
        <v>119</v>
      </c>
      <c r="H118" s="157">
        <v>8.09</v>
      </c>
      <c r="K118" s="83">
        <v>202</v>
      </c>
      <c r="L118" s="99" t="s">
        <v>172</v>
      </c>
      <c r="N118">
        <f t="shared" si="17"/>
        <v>20.536300000000001</v>
      </c>
      <c r="O118">
        <f>VLOOKUP(K118,G:H,2,0)</f>
        <v>20.536000000000001</v>
      </c>
      <c r="P118" s="11">
        <f t="shared" si="12"/>
        <v>2.9999999999930083E-4</v>
      </c>
      <c r="Q118" s="153">
        <v>119</v>
      </c>
      <c r="R118" s="154" t="s">
        <v>1495</v>
      </c>
      <c r="S118" t="s">
        <v>172</v>
      </c>
    </row>
    <row r="119" spans="1:19" x14ac:dyDescent="0.3">
      <c r="A119" s="29" t="s">
        <v>772</v>
      </c>
      <c r="B119" s="29">
        <v>201</v>
      </c>
      <c r="C119" t="s">
        <v>1600</v>
      </c>
      <c r="D119">
        <f t="shared" si="11"/>
        <v>9.7840000000000007</v>
      </c>
      <c r="E119">
        <f t="shared" si="13"/>
        <v>1.3180000000000014</v>
      </c>
      <c r="G119" s="156">
        <v>120</v>
      </c>
      <c r="H119" s="157">
        <v>16.626000000000001</v>
      </c>
      <c r="K119" s="83">
        <v>203</v>
      </c>
      <c r="L119" s="99" t="s">
        <v>1603</v>
      </c>
      <c r="N119">
        <f t="shared" si="17"/>
        <v>34.122900000000001</v>
      </c>
      <c r="O119">
        <f>VLOOKUP(K119,G:H,2,0)</f>
        <v>34.122999999999998</v>
      </c>
      <c r="P119" s="11">
        <f t="shared" si="12"/>
        <v>-9.9999999996214228E-5</v>
      </c>
      <c r="Q119" s="153">
        <v>120</v>
      </c>
      <c r="R119" s="154" t="s">
        <v>1496</v>
      </c>
      <c r="S119">
        <v>16.625699999999998</v>
      </c>
    </row>
    <row r="120" spans="1:19" x14ac:dyDescent="0.3">
      <c r="A120" s="29" t="s">
        <v>773</v>
      </c>
      <c r="B120" s="29">
        <v>202</v>
      </c>
      <c r="C120" t="s">
        <v>172</v>
      </c>
      <c r="D120">
        <f t="shared" si="11"/>
        <v>20.536000000000001</v>
      </c>
      <c r="E120" t="e">
        <f t="shared" si="13"/>
        <v>#VALUE!</v>
      </c>
      <c r="G120" s="156">
        <v>121</v>
      </c>
      <c r="H120" s="157">
        <v>15.234999999999999</v>
      </c>
      <c r="K120" s="83">
        <v>204</v>
      </c>
      <c r="L120" s="99">
        <v>18.672481657851094</v>
      </c>
      <c r="N120" t="str">
        <f t="shared" si="17"/>
        <v>нет</v>
      </c>
      <c r="O120" t="str">
        <f>N120</f>
        <v>нет</v>
      </c>
      <c r="P120" s="11" t="e">
        <f t="shared" si="12"/>
        <v>#VALUE!</v>
      </c>
      <c r="Q120" s="153">
        <v>121</v>
      </c>
      <c r="R120" s="154" t="s">
        <v>1498</v>
      </c>
      <c r="S120">
        <v>15.235200000000001</v>
      </c>
    </row>
    <row r="121" spans="1:19" x14ac:dyDescent="0.3">
      <c r="A121" s="29" t="s">
        <v>774</v>
      </c>
      <c r="B121" s="29">
        <v>203</v>
      </c>
      <c r="C121" t="s">
        <v>1603</v>
      </c>
      <c r="D121">
        <f t="shared" si="11"/>
        <v>34.122999999999998</v>
      </c>
      <c r="E121">
        <f t="shared" si="13"/>
        <v>1.7779999999999987</v>
      </c>
      <c r="G121" s="156">
        <v>122</v>
      </c>
      <c r="H121" s="157">
        <v>10.356</v>
      </c>
      <c r="K121" s="83">
        <v>205</v>
      </c>
      <c r="L121" s="99" t="s">
        <v>1976</v>
      </c>
      <c r="N121">
        <f t="shared" si="17"/>
        <v>0</v>
      </c>
      <c r="O121">
        <f t="shared" ref="O121:O127" si="20">VLOOKUP(K121,G:H,2,0)</f>
        <v>5.5270000000000001</v>
      </c>
      <c r="P121" s="11">
        <f t="shared" si="12"/>
        <v>-5.5270000000000001</v>
      </c>
      <c r="Q121" s="153">
        <v>122</v>
      </c>
      <c r="R121" s="154" t="s">
        <v>1500</v>
      </c>
      <c r="S121">
        <v>10.355600000000001</v>
      </c>
    </row>
    <row r="122" spans="1:19" x14ac:dyDescent="0.3">
      <c r="A122" s="29" t="s">
        <v>775</v>
      </c>
      <c r="B122" s="29">
        <v>204</v>
      </c>
      <c r="C122">
        <v>18.672481657851094</v>
      </c>
      <c r="D122" t="str">
        <f t="shared" si="11"/>
        <v>нет</v>
      </c>
      <c r="E122" t="e">
        <f t="shared" si="13"/>
        <v>#VALUE!</v>
      </c>
      <c r="G122" s="156">
        <v>123</v>
      </c>
      <c r="H122" s="157">
        <v>17.024000000000001</v>
      </c>
      <c r="K122" s="83">
        <v>206</v>
      </c>
      <c r="L122" s="99" t="s">
        <v>1607</v>
      </c>
      <c r="N122">
        <f t="shared" si="17"/>
        <v>21.214099999999998</v>
      </c>
      <c r="O122">
        <f t="shared" si="20"/>
        <v>21.213999999999999</v>
      </c>
      <c r="P122" s="11">
        <f t="shared" si="12"/>
        <v>9.9999999999766942E-5</v>
      </c>
      <c r="Q122" s="153">
        <v>123</v>
      </c>
      <c r="R122" s="154" t="s">
        <v>1501</v>
      </c>
      <c r="S122">
        <v>17.024000000000001</v>
      </c>
    </row>
    <row r="123" spans="1:19" x14ac:dyDescent="0.3">
      <c r="A123" s="29" t="s">
        <v>776</v>
      </c>
      <c r="B123" s="29">
        <v>205</v>
      </c>
      <c r="C123" t="s">
        <v>1976</v>
      </c>
      <c r="D123">
        <f t="shared" si="11"/>
        <v>5.5270000000000001</v>
      </c>
      <c r="E123">
        <f t="shared" si="13"/>
        <v>2.3320000000000003</v>
      </c>
      <c r="G123" s="156">
        <v>124</v>
      </c>
      <c r="H123" s="158"/>
      <c r="K123" s="83">
        <v>207</v>
      </c>
      <c r="L123" s="99" t="s">
        <v>1977</v>
      </c>
      <c r="N123">
        <f t="shared" si="17"/>
        <v>9.7621000000000002</v>
      </c>
      <c r="O123">
        <f t="shared" si="20"/>
        <v>9.7620000000000005</v>
      </c>
      <c r="P123" s="11">
        <f t="shared" si="12"/>
        <v>9.9999999999766942E-5</v>
      </c>
      <c r="Q123" s="153">
        <v>124</v>
      </c>
      <c r="R123" s="154" t="s">
        <v>1502</v>
      </c>
      <c r="S123" t="s">
        <v>172</v>
      </c>
    </row>
    <row r="124" spans="1:19" x14ac:dyDescent="0.3">
      <c r="A124" s="29" t="s">
        <v>777</v>
      </c>
      <c r="B124" s="29">
        <v>206</v>
      </c>
      <c r="C124" t="s">
        <v>1607</v>
      </c>
      <c r="D124">
        <f t="shared" si="11"/>
        <v>21.213999999999999</v>
      </c>
      <c r="E124">
        <f t="shared" si="13"/>
        <v>2.4859999999999971</v>
      </c>
      <c r="G124" s="156">
        <v>125</v>
      </c>
      <c r="H124" s="157">
        <v>21.213999999999999</v>
      </c>
      <c r="K124" s="83">
        <v>208</v>
      </c>
      <c r="L124" s="99" t="s">
        <v>1978</v>
      </c>
      <c r="N124">
        <f t="shared" si="17"/>
        <v>5.0715000000000003</v>
      </c>
      <c r="O124">
        <f t="shared" si="20"/>
        <v>13.385</v>
      </c>
      <c r="P124" s="11">
        <f t="shared" si="12"/>
        <v>-8.3134999999999994</v>
      </c>
      <c r="Q124" s="153">
        <v>125</v>
      </c>
      <c r="R124" s="154" t="s">
        <v>1503</v>
      </c>
      <c r="S124">
        <v>21.214200000000002</v>
      </c>
    </row>
    <row r="125" spans="1:19" x14ac:dyDescent="0.3">
      <c r="A125" s="29" t="s">
        <v>778</v>
      </c>
      <c r="B125" s="29">
        <v>207</v>
      </c>
      <c r="C125" t="s">
        <v>1977</v>
      </c>
      <c r="D125">
        <f t="shared" si="11"/>
        <v>9.7620000000000005</v>
      </c>
      <c r="E125">
        <f t="shared" si="13"/>
        <v>0.60899999999999999</v>
      </c>
      <c r="G125" s="156">
        <v>126</v>
      </c>
      <c r="H125" s="158"/>
      <c r="K125" s="83">
        <v>209</v>
      </c>
      <c r="L125" s="99">
        <v>12.927</v>
      </c>
      <c r="N125">
        <f t="shared" si="17"/>
        <v>13.384600000000001</v>
      </c>
      <c r="O125">
        <f t="shared" si="20"/>
        <v>5.0709999999999997</v>
      </c>
      <c r="P125" s="11">
        <f t="shared" si="12"/>
        <v>8.313600000000001</v>
      </c>
      <c r="Q125" s="153">
        <v>126</v>
      </c>
      <c r="R125" s="154" t="s">
        <v>1505</v>
      </c>
      <c r="S125" t="s">
        <v>172</v>
      </c>
    </row>
    <row r="126" spans="1:19" x14ac:dyDescent="0.3">
      <c r="A126" s="29" t="s">
        <v>779</v>
      </c>
      <c r="B126" s="29">
        <v>208</v>
      </c>
      <c r="C126" t="s">
        <v>1978</v>
      </c>
      <c r="D126">
        <f t="shared" si="11"/>
        <v>13.385</v>
      </c>
      <c r="E126">
        <f t="shared" si="13"/>
        <v>1.1560000000000006</v>
      </c>
      <c r="G126" s="156">
        <v>127</v>
      </c>
      <c r="H126" s="158"/>
      <c r="K126" s="83">
        <v>21</v>
      </c>
      <c r="L126" s="99" t="s">
        <v>1940</v>
      </c>
      <c r="N126">
        <f t="shared" si="17"/>
        <v>13.6594</v>
      </c>
      <c r="O126">
        <f t="shared" si="20"/>
        <v>13.659000000000001</v>
      </c>
      <c r="P126" s="11">
        <f t="shared" si="12"/>
        <v>3.9999999999906777E-4</v>
      </c>
      <c r="Q126" s="153">
        <v>127</v>
      </c>
      <c r="R126" s="154" t="s">
        <v>1506</v>
      </c>
      <c r="S126" t="s">
        <v>172</v>
      </c>
    </row>
    <row r="127" spans="1:19" x14ac:dyDescent="0.3">
      <c r="A127" s="29" t="s">
        <v>780</v>
      </c>
      <c r="B127" s="29">
        <v>209</v>
      </c>
      <c r="C127">
        <v>12.927</v>
      </c>
      <c r="D127">
        <f t="shared" si="11"/>
        <v>5.0709999999999997</v>
      </c>
      <c r="E127">
        <f t="shared" si="13"/>
        <v>-7.8559999999999999</v>
      </c>
      <c r="G127" s="156">
        <v>128</v>
      </c>
      <c r="H127" s="157">
        <v>35.844000000000001</v>
      </c>
      <c r="K127" s="83">
        <v>210</v>
      </c>
      <c r="L127" s="99" t="s">
        <v>1611</v>
      </c>
      <c r="N127" t="str">
        <f t="shared" si="17"/>
        <v>не работает</v>
      </c>
      <c r="O127">
        <f t="shared" si="20"/>
        <v>15.943</v>
      </c>
      <c r="P127" s="11" t="e">
        <f t="shared" si="12"/>
        <v>#VALUE!</v>
      </c>
      <c r="Q127" s="153">
        <v>128</v>
      </c>
      <c r="R127" s="154" t="s">
        <v>1507</v>
      </c>
      <c r="S127">
        <v>35.843600000000002</v>
      </c>
    </row>
    <row r="128" spans="1:19" x14ac:dyDescent="0.3">
      <c r="A128" s="29" t="s">
        <v>17</v>
      </c>
      <c r="B128" s="29">
        <v>21</v>
      </c>
      <c r="C128" t="s">
        <v>1940</v>
      </c>
      <c r="D128">
        <f t="shared" si="11"/>
        <v>13.659000000000001</v>
      </c>
      <c r="E128">
        <f t="shared" si="13"/>
        <v>1.7940000000000005</v>
      </c>
      <c r="G128" s="156">
        <v>129</v>
      </c>
      <c r="H128" s="157">
        <v>23.2</v>
      </c>
      <c r="K128" s="83">
        <v>211</v>
      </c>
      <c r="L128" s="99">
        <v>13.357806896884577</v>
      </c>
      <c r="N128">
        <f t="shared" si="17"/>
        <v>0</v>
      </c>
      <c r="O128" t="s">
        <v>172</v>
      </c>
      <c r="P128" s="11" t="e">
        <f t="shared" si="12"/>
        <v>#VALUE!</v>
      </c>
      <c r="Q128" s="153">
        <v>129</v>
      </c>
      <c r="R128" s="154" t="s">
        <v>1508</v>
      </c>
      <c r="S128" t="s">
        <v>172</v>
      </c>
    </row>
    <row r="129" spans="1:19" x14ac:dyDescent="0.3">
      <c r="A129" s="29" t="s">
        <v>781</v>
      </c>
      <c r="B129" s="29">
        <v>210</v>
      </c>
      <c r="C129" t="s">
        <v>1611</v>
      </c>
      <c r="D129">
        <f t="shared" si="11"/>
        <v>15.943</v>
      </c>
      <c r="E129">
        <f t="shared" si="13"/>
        <v>1.6259999999999994</v>
      </c>
      <c r="G129" s="156">
        <v>130</v>
      </c>
      <c r="H129" s="158"/>
      <c r="K129" s="83">
        <v>212</v>
      </c>
      <c r="L129" s="99" t="s">
        <v>1613</v>
      </c>
      <c r="N129" t="str">
        <f t="shared" si="17"/>
        <v>не работает</v>
      </c>
      <c r="O129">
        <f>VLOOKUP(K129,G:H,2,0)</f>
        <v>9.4209999999999994</v>
      </c>
      <c r="P129" s="11" t="e">
        <f t="shared" si="12"/>
        <v>#VALUE!</v>
      </c>
      <c r="Q129" s="153">
        <v>130</v>
      </c>
      <c r="R129" s="154" t="s">
        <v>1509</v>
      </c>
      <c r="S129" t="s">
        <v>172</v>
      </c>
    </row>
    <row r="130" spans="1:19" x14ac:dyDescent="0.3">
      <c r="A130" s="29" t="s">
        <v>782</v>
      </c>
      <c r="B130" s="29">
        <v>211</v>
      </c>
      <c r="C130">
        <v>13.357806896884577</v>
      </c>
      <c r="D130" t="str">
        <f t="shared" si="11"/>
        <v>нет</v>
      </c>
      <c r="E130" t="e">
        <f t="shared" si="13"/>
        <v>#VALUE!</v>
      </c>
      <c r="G130" s="156">
        <v>131</v>
      </c>
      <c r="H130" s="157">
        <v>4.8609999999999998</v>
      </c>
      <c r="K130" s="83">
        <v>213</v>
      </c>
      <c r="L130" s="99">
        <v>17</v>
      </c>
      <c r="N130" t="str">
        <f t="shared" si="17"/>
        <v>не работает</v>
      </c>
      <c r="O130">
        <f>VLOOKUP(K130,G:H,2,0)</f>
        <v>17.7</v>
      </c>
      <c r="P130" s="11" t="e">
        <f t="shared" si="12"/>
        <v>#VALUE!</v>
      </c>
      <c r="Q130" s="153">
        <v>131</v>
      </c>
      <c r="R130" s="154" t="s">
        <v>1511</v>
      </c>
      <c r="S130">
        <v>4.8613999999999997</v>
      </c>
    </row>
    <row r="131" spans="1:19" x14ac:dyDescent="0.3">
      <c r="A131" s="29" t="s">
        <v>783</v>
      </c>
      <c r="B131" s="29">
        <v>212</v>
      </c>
      <c r="C131" t="s">
        <v>1613</v>
      </c>
      <c r="D131">
        <f t="shared" ref="D131:D194" si="21">VLOOKUP(B131,K:O,5,0)</f>
        <v>9.4209999999999994</v>
      </c>
      <c r="E131">
        <f t="shared" si="13"/>
        <v>0.70399999999999885</v>
      </c>
      <c r="G131" s="156">
        <v>132</v>
      </c>
      <c r="H131" s="157">
        <v>6.9409999999999998</v>
      </c>
      <c r="K131" s="83">
        <v>214</v>
      </c>
      <c r="L131" s="99" t="s">
        <v>1616</v>
      </c>
      <c r="N131">
        <f t="shared" si="17"/>
        <v>24.545200000000001</v>
      </c>
      <c r="O131">
        <f>VLOOKUP(K131,G:H,2,0)</f>
        <v>24.545000000000002</v>
      </c>
      <c r="P131" s="11">
        <f t="shared" ref="P131:P194" si="22">N131-O131</f>
        <v>1.9999999999953388E-4</v>
      </c>
      <c r="Q131" s="153">
        <v>132</v>
      </c>
      <c r="R131" s="154" t="s">
        <v>1513</v>
      </c>
      <c r="S131">
        <v>6.9405999999999999</v>
      </c>
    </row>
    <row r="132" spans="1:19" x14ac:dyDescent="0.3">
      <c r="A132" s="29" t="s">
        <v>784</v>
      </c>
      <c r="B132" s="29">
        <v>213</v>
      </c>
      <c r="C132">
        <v>17</v>
      </c>
      <c r="D132">
        <f t="shared" si="21"/>
        <v>17.7</v>
      </c>
      <c r="E132">
        <f t="shared" ref="E132:E195" si="23">D132-C132</f>
        <v>0.69999999999999929</v>
      </c>
      <c r="G132" s="156">
        <v>133</v>
      </c>
      <c r="H132" s="158"/>
      <c r="K132" s="83">
        <v>215</v>
      </c>
      <c r="L132" s="99" t="s">
        <v>1618</v>
      </c>
      <c r="N132" t="str">
        <f t="shared" si="17"/>
        <v>нет</v>
      </c>
      <c r="O132" t="str">
        <f>N132</f>
        <v>нет</v>
      </c>
      <c r="P132" s="11" t="e">
        <f t="shared" si="22"/>
        <v>#VALUE!</v>
      </c>
      <c r="Q132" s="153">
        <v>133</v>
      </c>
      <c r="R132" s="154" t="s">
        <v>1515</v>
      </c>
      <c r="S132" t="s">
        <v>172</v>
      </c>
    </row>
    <row r="133" spans="1:19" x14ac:dyDescent="0.3">
      <c r="A133" s="29" t="s">
        <v>785</v>
      </c>
      <c r="B133" s="29">
        <v>214</v>
      </c>
      <c r="C133" t="s">
        <v>1616</v>
      </c>
      <c r="D133">
        <f t="shared" si="21"/>
        <v>24.545000000000002</v>
      </c>
      <c r="E133">
        <f t="shared" si="23"/>
        <v>2.0330000000000013</v>
      </c>
      <c r="G133" s="156">
        <v>134</v>
      </c>
      <c r="H133" s="157">
        <v>7.2560000000000002</v>
      </c>
      <c r="K133" s="83">
        <v>216</v>
      </c>
      <c r="L133" s="99" t="s">
        <v>1979</v>
      </c>
      <c r="N133">
        <f t="shared" si="17"/>
        <v>19.782299999999999</v>
      </c>
      <c r="O133">
        <f>VLOOKUP(K133,G:H,2,0)</f>
        <v>19.7</v>
      </c>
      <c r="P133" s="11">
        <f t="shared" si="22"/>
        <v>8.230000000000004E-2</v>
      </c>
      <c r="Q133" s="153">
        <v>134</v>
      </c>
      <c r="R133" s="154" t="s">
        <v>1516</v>
      </c>
      <c r="S133">
        <v>7.2561999999999998</v>
      </c>
    </row>
    <row r="134" spans="1:19" x14ac:dyDescent="0.3">
      <c r="A134" s="29" t="s">
        <v>786</v>
      </c>
      <c r="B134" s="29">
        <v>215</v>
      </c>
      <c r="C134" t="s">
        <v>1618</v>
      </c>
      <c r="D134" t="str">
        <f t="shared" si="21"/>
        <v>нет</v>
      </c>
      <c r="E134" t="e">
        <f t="shared" si="23"/>
        <v>#VALUE!</v>
      </c>
      <c r="G134" s="156">
        <v>135</v>
      </c>
      <c r="H134" s="158"/>
      <c r="K134" s="83">
        <v>217</v>
      </c>
      <c r="L134" s="99" t="s">
        <v>172</v>
      </c>
      <c r="N134" t="str">
        <f t="shared" si="17"/>
        <v>не работает</v>
      </c>
      <c r="O134" t="str">
        <f t="shared" ref="O134:O136" si="24">N134</f>
        <v>не работает</v>
      </c>
      <c r="P134" s="11" t="e">
        <f t="shared" si="22"/>
        <v>#VALUE!</v>
      </c>
      <c r="Q134" s="153">
        <v>135</v>
      </c>
      <c r="R134" s="154" t="s">
        <v>1517</v>
      </c>
      <c r="S134" t="s">
        <v>172</v>
      </c>
    </row>
    <row r="135" spans="1:19" x14ac:dyDescent="0.3">
      <c r="A135" s="29" t="s">
        <v>787</v>
      </c>
      <c r="B135" s="29">
        <v>216</v>
      </c>
      <c r="C135" t="s">
        <v>1979</v>
      </c>
      <c r="D135">
        <f t="shared" si="21"/>
        <v>19.7</v>
      </c>
      <c r="E135">
        <f t="shared" si="23"/>
        <v>3.0599999999999987</v>
      </c>
      <c r="G135" s="156">
        <v>136</v>
      </c>
      <c r="H135" s="158"/>
      <c r="K135" s="83">
        <v>218</v>
      </c>
      <c r="L135" s="99">
        <v>10.08254260766687</v>
      </c>
      <c r="N135" t="str">
        <f t="shared" si="17"/>
        <v>не работает</v>
      </c>
      <c r="O135" t="str">
        <f t="shared" si="24"/>
        <v>не работает</v>
      </c>
      <c r="P135" s="11" t="e">
        <f t="shared" si="22"/>
        <v>#VALUE!</v>
      </c>
      <c r="Q135" s="153">
        <v>136</v>
      </c>
      <c r="R135" s="154" t="s">
        <v>1518</v>
      </c>
      <c r="S135" t="s">
        <v>172</v>
      </c>
    </row>
    <row r="136" spans="1:19" x14ac:dyDescent="0.3">
      <c r="A136" s="29" t="s">
        <v>788</v>
      </c>
      <c r="B136" s="29">
        <v>217</v>
      </c>
      <c r="C136" t="s">
        <v>172</v>
      </c>
      <c r="D136" t="str">
        <f t="shared" si="21"/>
        <v>не работает</v>
      </c>
      <c r="E136" t="e">
        <f t="shared" si="23"/>
        <v>#VALUE!</v>
      </c>
      <c r="G136" s="156">
        <v>137</v>
      </c>
      <c r="H136" s="158"/>
      <c r="K136" s="83">
        <v>219</v>
      </c>
      <c r="L136" s="99">
        <v>9.3502380125003022</v>
      </c>
      <c r="N136" t="str">
        <f t="shared" si="17"/>
        <v>не работает</v>
      </c>
      <c r="O136" t="str">
        <f t="shared" si="24"/>
        <v>не работает</v>
      </c>
      <c r="P136" s="11" t="e">
        <f t="shared" si="22"/>
        <v>#VALUE!</v>
      </c>
      <c r="Q136" s="153">
        <v>137</v>
      </c>
      <c r="R136" s="154" t="s">
        <v>1519</v>
      </c>
      <c r="S136" t="s">
        <v>172</v>
      </c>
    </row>
    <row r="137" spans="1:19" x14ac:dyDescent="0.3">
      <c r="A137" s="29" t="s">
        <v>789</v>
      </c>
      <c r="B137" s="29">
        <v>218</v>
      </c>
      <c r="C137">
        <v>10.08254260766687</v>
      </c>
      <c r="D137" t="str">
        <f t="shared" si="21"/>
        <v>не работает</v>
      </c>
      <c r="E137" t="e">
        <f t="shared" si="23"/>
        <v>#VALUE!</v>
      </c>
      <c r="G137" s="156">
        <v>138</v>
      </c>
      <c r="H137" s="157">
        <v>7.1189999999999998</v>
      </c>
      <c r="K137" s="83">
        <v>22</v>
      </c>
      <c r="L137" s="99">
        <v>11.377531359347477</v>
      </c>
      <c r="N137">
        <f t="shared" si="17"/>
        <v>0.252</v>
      </c>
      <c r="O137">
        <f>N137</f>
        <v>0.252</v>
      </c>
      <c r="P137" s="11">
        <f t="shared" si="22"/>
        <v>0</v>
      </c>
      <c r="Q137" s="153">
        <v>138</v>
      </c>
      <c r="R137" s="154" t="s">
        <v>1520</v>
      </c>
      <c r="S137">
        <v>7.1193999999999997</v>
      </c>
    </row>
    <row r="138" spans="1:19" x14ac:dyDescent="0.3">
      <c r="A138" s="29" t="s">
        <v>790</v>
      </c>
      <c r="B138" s="29">
        <v>219</v>
      </c>
      <c r="C138">
        <v>9.3502380125003022</v>
      </c>
      <c r="D138" t="str">
        <f t="shared" si="21"/>
        <v>не работает</v>
      </c>
      <c r="E138" t="e">
        <f t="shared" si="23"/>
        <v>#VALUE!</v>
      </c>
      <c r="G138" s="156">
        <v>139</v>
      </c>
      <c r="H138" s="158"/>
      <c r="K138" s="83">
        <v>220</v>
      </c>
      <c r="L138" s="99" t="s">
        <v>172</v>
      </c>
      <c r="N138" t="str">
        <f t="shared" si="17"/>
        <v>не работает</v>
      </c>
      <c r="O138" t="str">
        <f>N138</f>
        <v>не работает</v>
      </c>
      <c r="P138" s="11" t="e">
        <f t="shared" si="22"/>
        <v>#VALUE!</v>
      </c>
      <c r="Q138" s="153">
        <v>139</v>
      </c>
      <c r="R138" s="154" t="s">
        <v>1521</v>
      </c>
      <c r="S138" t="s">
        <v>172</v>
      </c>
    </row>
    <row r="139" spans="1:19" x14ac:dyDescent="0.3">
      <c r="A139" s="29" t="s">
        <v>69</v>
      </c>
      <c r="B139" s="29">
        <v>22</v>
      </c>
      <c r="C139">
        <v>11.377531359347477</v>
      </c>
      <c r="D139">
        <f t="shared" si="21"/>
        <v>0.252</v>
      </c>
      <c r="E139">
        <f t="shared" si="23"/>
        <v>-11.125531359347477</v>
      </c>
      <c r="G139" s="156">
        <v>140</v>
      </c>
      <c r="H139" s="157">
        <v>28.114000000000001</v>
      </c>
      <c r="K139" s="83">
        <v>221</v>
      </c>
      <c r="L139" s="99" t="s">
        <v>1924</v>
      </c>
      <c r="N139">
        <f t="shared" si="17"/>
        <v>10.8805</v>
      </c>
      <c r="O139">
        <f>VLOOKUP(K139,G:H,2,0)</f>
        <v>11</v>
      </c>
      <c r="P139" s="11">
        <f t="shared" si="22"/>
        <v>-0.11950000000000038</v>
      </c>
      <c r="Q139" s="153">
        <v>140</v>
      </c>
      <c r="R139" s="154" t="s">
        <v>1523</v>
      </c>
      <c r="S139">
        <v>28.1142</v>
      </c>
    </row>
    <row r="140" spans="1:19" x14ac:dyDescent="0.3">
      <c r="A140" s="29" t="s">
        <v>791</v>
      </c>
      <c r="B140" s="29">
        <v>220</v>
      </c>
      <c r="C140" t="s">
        <v>172</v>
      </c>
      <c r="D140" t="str">
        <f t="shared" si="21"/>
        <v>не работает</v>
      </c>
      <c r="E140" t="e">
        <f t="shared" si="23"/>
        <v>#VALUE!</v>
      </c>
      <c r="G140" s="156">
        <v>141</v>
      </c>
      <c r="H140" s="157">
        <v>5.577</v>
      </c>
      <c r="K140" s="83">
        <v>222</v>
      </c>
      <c r="L140" s="99">
        <v>7.2878068968845779</v>
      </c>
      <c r="N140" t="str">
        <f t="shared" si="17"/>
        <v>не работает</v>
      </c>
      <c r="O140" t="str">
        <f t="shared" ref="O140:O141" si="25">N140</f>
        <v>не работает</v>
      </c>
      <c r="P140" s="11" t="e">
        <f t="shared" si="22"/>
        <v>#VALUE!</v>
      </c>
      <c r="Q140" s="153">
        <v>141</v>
      </c>
      <c r="R140" s="154" t="s">
        <v>1525</v>
      </c>
      <c r="S140">
        <v>5.577</v>
      </c>
    </row>
    <row r="141" spans="1:19" x14ac:dyDescent="0.3">
      <c r="A141" s="29" t="s">
        <v>792</v>
      </c>
      <c r="B141" s="29">
        <v>221</v>
      </c>
      <c r="C141" t="s">
        <v>1924</v>
      </c>
      <c r="D141">
        <f t="shared" si="21"/>
        <v>11</v>
      </c>
      <c r="E141">
        <f t="shared" si="23"/>
        <v>0</v>
      </c>
      <c r="G141" s="156">
        <v>142</v>
      </c>
      <c r="H141" s="157">
        <v>7.4139999999999997</v>
      </c>
      <c r="K141" s="83">
        <v>223</v>
      </c>
      <c r="L141" s="99" t="s">
        <v>172</v>
      </c>
      <c r="N141" t="str">
        <f t="shared" si="17"/>
        <v>не работает</v>
      </c>
      <c r="O141" t="str">
        <f t="shared" si="25"/>
        <v>не работает</v>
      </c>
      <c r="P141" s="11" t="e">
        <f t="shared" si="22"/>
        <v>#VALUE!</v>
      </c>
      <c r="Q141" s="153">
        <v>142</v>
      </c>
      <c r="R141" s="154" t="s">
        <v>1527</v>
      </c>
      <c r="S141" t="s">
        <v>172</v>
      </c>
    </row>
    <row r="142" spans="1:19" x14ac:dyDescent="0.3">
      <c r="A142" s="29" t="s">
        <v>793</v>
      </c>
      <c r="B142" s="29">
        <v>222</v>
      </c>
      <c r="C142">
        <v>7.2878068968845779</v>
      </c>
      <c r="D142" t="str">
        <f t="shared" si="21"/>
        <v>не работает</v>
      </c>
      <c r="E142" t="e">
        <f t="shared" si="23"/>
        <v>#VALUE!</v>
      </c>
      <c r="G142" s="156">
        <v>143</v>
      </c>
      <c r="H142" s="158"/>
      <c r="K142" s="83">
        <v>224</v>
      </c>
      <c r="L142" s="99" t="s">
        <v>1628</v>
      </c>
      <c r="N142">
        <f t="shared" si="17"/>
        <v>25.568999999999999</v>
      </c>
      <c r="O142">
        <f>VLOOKUP(K142,G:H,2,0)</f>
        <v>25.568999999999999</v>
      </c>
      <c r="P142" s="11">
        <f t="shared" si="22"/>
        <v>0</v>
      </c>
      <c r="Q142" s="153">
        <v>143</v>
      </c>
      <c r="R142" s="154" t="s">
        <v>1528</v>
      </c>
      <c r="S142" t="s">
        <v>172</v>
      </c>
    </row>
    <row r="143" spans="1:19" x14ac:dyDescent="0.3">
      <c r="A143" s="29" t="s">
        <v>794</v>
      </c>
      <c r="B143" s="29">
        <v>223</v>
      </c>
      <c r="C143" t="s">
        <v>172</v>
      </c>
      <c r="D143" t="str">
        <f t="shared" si="21"/>
        <v>не работает</v>
      </c>
      <c r="E143" t="e">
        <f t="shared" si="23"/>
        <v>#VALUE!</v>
      </c>
      <c r="G143" s="156">
        <v>144</v>
      </c>
      <c r="H143" s="157">
        <v>12.223000000000001</v>
      </c>
      <c r="K143" s="83">
        <v>225</v>
      </c>
      <c r="L143" s="99">
        <v>20.371752643254279</v>
      </c>
      <c r="N143" t="str">
        <f t="shared" si="17"/>
        <v>не работает</v>
      </c>
      <c r="O143" t="str">
        <f>N143</f>
        <v>не работает</v>
      </c>
      <c r="P143" s="11" t="e">
        <f t="shared" si="22"/>
        <v>#VALUE!</v>
      </c>
      <c r="Q143" s="153">
        <v>144</v>
      </c>
      <c r="R143" s="154" t="s">
        <v>1530</v>
      </c>
      <c r="S143">
        <v>12.2227</v>
      </c>
    </row>
    <row r="144" spans="1:19" x14ac:dyDescent="0.3">
      <c r="A144" s="29" t="s">
        <v>795</v>
      </c>
      <c r="B144" s="29">
        <v>224</v>
      </c>
      <c r="C144" t="s">
        <v>1628</v>
      </c>
      <c r="D144">
        <f t="shared" si="21"/>
        <v>25.568999999999999</v>
      </c>
      <c r="E144">
        <f t="shared" si="23"/>
        <v>2.3520000000000003</v>
      </c>
      <c r="G144" s="156">
        <v>145</v>
      </c>
      <c r="H144" s="157">
        <v>3.2530000000000001</v>
      </c>
      <c r="K144" s="83">
        <v>226</v>
      </c>
      <c r="L144" s="99" t="s">
        <v>1980</v>
      </c>
      <c r="N144">
        <f t="shared" si="17"/>
        <v>21.807200000000002</v>
      </c>
      <c r="O144">
        <f>VLOOKUP(K144,G:H,2,0)</f>
        <v>21.806999999999999</v>
      </c>
      <c r="P144" s="11">
        <f t="shared" si="22"/>
        <v>2.000000000030866E-4</v>
      </c>
      <c r="Q144" s="153">
        <v>145</v>
      </c>
      <c r="R144" s="154" t="s">
        <v>1531</v>
      </c>
      <c r="S144">
        <v>3.2534000000000001</v>
      </c>
    </row>
    <row r="145" spans="1:19" x14ac:dyDescent="0.3">
      <c r="A145" s="29" t="s">
        <v>796</v>
      </c>
      <c r="B145" s="29">
        <v>225</v>
      </c>
      <c r="C145">
        <v>20.371752643254279</v>
      </c>
      <c r="D145" t="str">
        <f t="shared" si="21"/>
        <v>не работает</v>
      </c>
      <c r="E145" t="e">
        <f t="shared" si="23"/>
        <v>#VALUE!</v>
      </c>
      <c r="G145" s="156">
        <v>146</v>
      </c>
      <c r="H145" s="157">
        <v>17.489000000000001</v>
      </c>
      <c r="K145" s="83">
        <v>227</v>
      </c>
      <c r="L145" s="99" t="s">
        <v>1632</v>
      </c>
      <c r="N145" t="str">
        <f t="shared" si="17"/>
        <v>не работает</v>
      </c>
      <c r="O145">
        <f>VLOOKUP(K145,G:H,2,0)</f>
        <v>20.893999999999998</v>
      </c>
      <c r="P145" s="11" t="e">
        <f t="shared" si="22"/>
        <v>#VALUE!</v>
      </c>
      <c r="Q145" s="153">
        <v>146</v>
      </c>
      <c r="R145" s="154" t="s">
        <v>1532</v>
      </c>
      <c r="S145">
        <v>17.4892</v>
      </c>
    </row>
    <row r="146" spans="1:19" x14ac:dyDescent="0.3">
      <c r="A146" s="29" t="s">
        <v>797</v>
      </c>
      <c r="B146" s="29">
        <v>226</v>
      </c>
      <c r="C146" t="s">
        <v>1980</v>
      </c>
      <c r="D146">
        <f t="shared" si="21"/>
        <v>21.806999999999999</v>
      </c>
      <c r="E146">
        <f t="shared" si="23"/>
        <v>2.254999999999999</v>
      </c>
      <c r="G146" s="156">
        <v>147</v>
      </c>
      <c r="H146" s="157">
        <v>5.3789999999999996</v>
      </c>
      <c r="K146" s="83">
        <v>228</v>
      </c>
      <c r="L146" s="99">
        <v>10.925136755230582</v>
      </c>
      <c r="N146" t="str">
        <f t="shared" si="17"/>
        <v>не работает</v>
      </c>
      <c r="O146" t="str">
        <f t="shared" ref="O146:O148" si="26">N146</f>
        <v>не работает</v>
      </c>
      <c r="P146" s="11" t="e">
        <f t="shared" si="22"/>
        <v>#VALUE!</v>
      </c>
      <c r="Q146" s="153">
        <v>147</v>
      </c>
      <c r="R146" s="154" t="s">
        <v>1533</v>
      </c>
      <c r="S146">
        <v>5.3792999999999997</v>
      </c>
    </row>
    <row r="147" spans="1:19" x14ac:dyDescent="0.3">
      <c r="A147" s="29" t="s">
        <v>798</v>
      </c>
      <c r="B147" s="29">
        <v>227</v>
      </c>
      <c r="C147" t="s">
        <v>1632</v>
      </c>
      <c r="D147">
        <f t="shared" si="21"/>
        <v>20.893999999999998</v>
      </c>
      <c r="E147">
        <f t="shared" si="23"/>
        <v>1.2999999999999972</v>
      </c>
      <c r="G147" s="156">
        <v>148</v>
      </c>
      <c r="H147" s="158"/>
      <c r="K147" s="83">
        <v>229</v>
      </c>
      <c r="L147" s="99">
        <v>5.9410262071961197</v>
      </c>
      <c r="N147" t="str">
        <f t="shared" si="17"/>
        <v>не работает</v>
      </c>
      <c r="O147" t="str">
        <f t="shared" si="26"/>
        <v>не работает</v>
      </c>
      <c r="P147" s="11" t="e">
        <f t="shared" si="22"/>
        <v>#VALUE!</v>
      </c>
      <c r="Q147" s="153">
        <v>148</v>
      </c>
      <c r="R147" s="154" t="s">
        <v>1535</v>
      </c>
      <c r="S147" t="s">
        <v>172</v>
      </c>
    </row>
    <row r="148" spans="1:19" x14ac:dyDescent="0.3">
      <c r="A148" s="29" t="s">
        <v>799</v>
      </c>
      <c r="B148" s="29">
        <v>228</v>
      </c>
      <c r="C148">
        <v>10.925136755230582</v>
      </c>
      <c r="D148" t="str">
        <f t="shared" si="21"/>
        <v>не работает</v>
      </c>
      <c r="E148" t="e">
        <f t="shared" si="23"/>
        <v>#VALUE!</v>
      </c>
      <c r="G148" s="156">
        <v>149</v>
      </c>
      <c r="H148" s="157">
        <v>9.3140000000000001</v>
      </c>
      <c r="K148" s="83">
        <v>23</v>
      </c>
      <c r="L148" s="99" t="s">
        <v>1376</v>
      </c>
      <c r="N148" t="str">
        <f t="shared" si="17"/>
        <v>снят</v>
      </c>
      <c r="O148" t="str">
        <f t="shared" si="26"/>
        <v>снят</v>
      </c>
      <c r="P148" s="11" t="e">
        <f t="shared" si="22"/>
        <v>#VALUE!</v>
      </c>
      <c r="Q148" s="153">
        <v>149</v>
      </c>
      <c r="R148" s="154" t="s">
        <v>1536</v>
      </c>
      <c r="S148">
        <v>9.3139000000000003</v>
      </c>
    </row>
    <row r="149" spans="1:19" x14ac:dyDescent="0.3">
      <c r="A149" s="29" t="s">
        <v>800</v>
      </c>
      <c r="B149" s="29">
        <v>229</v>
      </c>
      <c r="C149">
        <v>5.9410262071961197</v>
      </c>
      <c r="D149" t="str">
        <f t="shared" si="21"/>
        <v>не работает</v>
      </c>
      <c r="E149" t="e">
        <f t="shared" si="23"/>
        <v>#VALUE!</v>
      </c>
      <c r="G149" s="156">
        <v>150</v>
      </c>
      <c r="H149" s="158"/>
      <c r="K149" s="83">
        <v>230</v>
      </c>
      <c r="L149" s="99">
        <v>12.560238012500303</v>
      </c>
      <c r="N149">
        <f t="shared" si="17"/>
        <v>12.541600000000001</v>
      </c>
      <c r="O149">
        <f>VLOOKUP(K149,G:H,2,0)</f>
        <v>12.542</v>
      </c>
      <c r="P149" s="11">
        <f t="shared" si="22"/>
        <v>-3.9999999999906777E-4</v>
      </c>
      <c r="Q149" s="153">
        <v>150</v>
      </c>
      <c r="R149" s="154" t="s">
        <v>1538</v>
      </c>
      <c r="S149" t="s">
        <v>172</v>
      </c>
    </row>
    <row r="150" spans="1:19" x14ac:dyDescent="0.3">
      <c r="A150" s="29" t="s">
        <v>70</v>
      </c>
      <c r="B150" s="29">
        <v>23</v>
      </c>
      <c r="C150" t="s">
        <v>1376</v>
      </c>
      <c r="D150" t="str">
        <f t="shared" si="21"/>
        <v>снят</v>
      </c>
      <c r="E150" t="e">
        <f t="shared" si="23"/>
        <v>#VALUE!</v>
      </c>
      <c r="G150" s="156">
        <v>151</v>
      </c>
      <c r="H150" s="157">
        <v>4.819</v>
      </c>
      <c r="K150" s="83">
        <v>231</v>
      </c>
      <c r="L150" s="99" t="s">
        <v>1637</v>
      </c>
      <c r="N150">
        <f t="shared" si="17"/>
        <v>16.882999999999999</v>
      </c>
      <c r="O150">
        <f>VLOOKUP(K150,G:H,2,0)</f>
        <v>16.882999999999999</v>
      </c>
      <c r="P150" s="11">
        <f t="shared" si="22"/>
        <v>0</v>
      </c>
      <c r="Q150" s="153">
        <v>151</v>
      </c>
      <c r="R150" s="154" t="s">
        <v>1539</v>
      </c>
      <c r="S150">
        <v>4.8186</v>
      </c>
    </row>
    <row r="151" spans="1:19" x14ac:dyDescent="0.3">
      <c r="A151" s="29" t="s">
        <v>801</v>
      </c>
      <c r="B151" s="29">
        <v>230</v>
      </c>
      <c r="C151">
        <v>12.560238012500303</v>
      </c>
      <c r="D151">
        <f t="shared" si="21"/>
        <v>12.542</v>
      </c>
      <c r="E151">
        <f t="shared" si="23"/>
        <v>-1.8238012500303213E-2</v>
      </c>
      <c r="G151" s="156">
        <v>152</v>
      </c>
      <c r="H151" s="158"/>
      <c r="K151" s="83">
        <v>232</v>
      </c>
      <c r="L151" s="99">
        <v>4.0793298583460036</v>
      </c>
      <c r="N151" t="str">
        <f t="shared" si="17"/>
        <v>не работает</v>
      </c>
      <c r="O151" t="str">
        <f>N151</f>
        <v>не работает</v>
      </c>
      <c r="P151" s="11" t="e">
        <f t="shared" si="22"/>
        <v>#VALUE!</v>
      </c>
      <c r="Q151" s="153">
        <v>152</v>
      </c>
      <c r="R151" s="154" t="s">
        <v>1541</v>
      </c>
      <c r="S151" t="s">
        <v>172</v>
      </c>
    </row>
    <row r="152" spans="1:19" x14ac:dyDescent="0.3">
      <c r="A152" s="29" t="s">
        <v>802</v>
      </c>
      <c r="B152" s="29">
        <v>231</v>
      </c>
      <c r="C152" t="s">
        <v>1637</v>
      </c>
      <c r="D152">
        <f t="shared" si="21"/>
        <v>16.882999999999999</v>
      </c>
      <c r="E152">
        <f t="shared" si="23"/>
        <v>1.1019999999999985</v>
      </c>
      <c r="G152" s="156">
        <v>153</v>
      </c>
      <c r="H152" s="157">
        <v>14.936999999999999</v>
      </c>
      <c r="K152" s="83">
        <v>233</v>
      </c>
      <c r="L152" s="99" t="s">
        <v>1640</v>
      </c>
      <c r="N152">
        <f t="shared" si="17"/>
        <v>8.8816000000000006</v>
      </c>
      <c r="O152">
        <f>VLOOKUP(K152,G:H,2,0)</f>
        <v>8.8819999999999997</v>
      </c>
      <c r="P152" s="11">
        <f t="shared" si="22"/>
        <v>-3.9999999999906777E-4</v>
      </c>
      <c r="Q152" s="153">
        <v>153</v>
      </c>
      <c r="R152" s="154" t="s">
        <v>1542</v>
      </c>
      <c r="S152">
        <v>14.9801</v>
      </c>
    </row>
    <row r="153" spans="1:19" x14ac:dyDescent="0.3">
      <c r="A153" s="29" t="s">
        <v>803</v>
      </c>
      <c r="B153" s="29">
        <v>232</v>
      </c>
      <c r="C153">
        <v>4.0793298583460036</v>
      </c>
      <c r="D153" t="str">
        <f t="shared" si="21"/>
        <v>не работает</v>
      </c>
      <c r="E153" t="e">
        <f t="shared" si="23"/>
        <v>#VALUE!</v>
      </c>
      <c r="G153" s="156">
        <v>154</v>
      </c>
      <c r="H153" s="157">
        <v>12.396000000000001</v>
      </c>
      <c r="K153" s="83">
        <v>234</v>
      </c>
      <c r="L153" s="99" t="s">
        <v>172</v>
      </c>
      <c r="N153" t="str">
        <f t="shared" si="17"/>
        <v>не работает</v>
      </c>
      <c r="O153" t="str">
        <f>N153</f>
        <v>не работает</v>
      </c>
      <c r="P153" s="11" t="e">
        <f t="shared" si="22"/>
        <v>#VALUE!</v>
      </c>
      <c r="Q153" s="153">
        <v>154</v>
      </c>
      <c r="R153" s="154" t="s">
        <v>1543</v>
      </c>
      <c r="S153">
        <v>0</v>
      </c>
    </row>
    <row r="154" spans="1:19" x14ac:dyDescent="0.3">
      <c r="A154" s="29" t="s">
        <v>804</v>
      </c>
      <c r="B154" s="29">
        <v>233</v>
      </c>
      <c r="C154" t="s">
        <v>1640</v>
      </c>
      <c r="D154">
        <f t="shared" si="21"/>
        <v>8.8819999999999997</v>
      </c>
      <c r="E154">
        <f t="shared" si="23"/>
        <v>1.1269999999999998</v>
      </c>
      <c r="G154" s="156">
        <v>155</v>
      </c>
      <c r="H154" s="158"/>
      <c r="K154" s="83">
        <v>235</v>
      </c>
      <c r="L154" s="99" t="s">
        <v>1981</v>
      </c>
      <c r="N154">
        <f t="shared" si="17"/>
        <v>7.6430999999999996</v>
      </c>
      <c r="O154">
        <f>VLOOKUP(K154,G:H,2,0)</f>
        <v>7.6429999999999998</v>
      </c>
      <c r="P154" s="11">
        <f t="shared" si="22"/>
        <v>9.9999999999766942E-5</v>
      </c>
      <c r="Q154" s="153">
        <v>155</v>
      </c>
      <c r="R154" s="154" t="s">
        <v>1545</v>
      </c>
      <c r="S154" t="s">
        <v>172</v>
      </c>
    </row>
    <row r="155" spans="1:19" x14ac:dyDescent="0.3">
      <c r="A155" s="29" t="s">
        <v>805</v>
      </c>
      <c r="B155" s="29">
        <v>234</v>
      </c>
      <c r="C155" t="s">
        <v>172</v>
      </c>
      <c r="D155" t="str">
        <f t="shared" si="21"/>
        <v>не работает</v>
      </c>
      <c r="E155" t="e">
        <f t="shared" si="23"/>
        <v>#VALUE!</v>
      </c>
      <c r="G155" s="156">
        <v>156</v>
      </c>
      <c r="H155" s="157">
        <v>5.5229999999999997</v>
      </c>
      <c r="K155" s="83">
        <v>236</v>
      </c>
      <c r="L155" s="99" t="s">
        <v>172</v>
      </c>
      <c r="N155" t="str">
        <f t="shared" si="17"/>
        <v>не работает</v>
      </c>
      <c r="O155" t="str">
        <f>N155</f>
        <v>не работает</v>
      </c>
      <c r="P155" s="11" t="e">
        <f t="shared" si="22"/>
        <v>#VALUE!</v>
      </c>
      <c r="Q155" s="153">
        <v>156</v>
      </c>
      <c r="R155" s="154" t="s">
        <v>1546</v>
      </c>
      <c r="S155">
        <v>5.5225999999999997</v>
      </c>
    </row>
    <row r="156" spans="1:19" x14ac:dyDescent="0.3">
      <c r="A156" s="29" t="s">
        <v>806</v>
      </c>
      <c r="B156" s="29">
        <v>235</v>
      </c>
      <c r="C156" t="s">
        <v>1981</v>
      </c>
      <c r="D156">
        <f t="shared" si="21"/>
        <v>7.6429999999999998</v>
      </c>
      <c r="E156">
        <f t="shared" si="23"/>
        <v>1.9870000000000001</v>
      </c>
      <c r="G156" s="156">
        <v>157</v>
      </c>
      <c r="H156" s="157">
        <v>1.4999999999999999E-2</v>
      </c>
      <c r="K156" s="83">
        <v>237</v>
      </c>
      <c r="L156" s="99" t="s">
        <v>1982</v>
      </c>
      <c r="N156" t="str">
        <f t="shared" si="17"/>
        <v>не работает</v>
      </c>
      <c r="O156">
        <f>VLOOKUP(K156,G:H,2,0)</f>
        <v>14.7</v>
      </c>
      <c r="P156" s="11" t="e">
        <f t="shared" si="22"/>
        <v>#VALUE!</v>
      </c>
      <c r="Q156" s="153">
        <v>157</v>
      </c>
      <c r="R156" s="154" t="s">
        <v>1548</v>
      </c>
      <c r="S156">
        <v>1.55E-2</v>
      </c>
    </row>
    <row r="157" spans="1:19" x14ac:dyDescent="0.3">
      <c r="A157" s="29" t="s">
        <v>807</v>
      </c>
      <c r="B157" s="29">
        <v>236</v>
      </c>
      <c r="C157" t="s">
        <v>172</v>
      </c>
      <c r="D157" t="str">
        <f t="shared" si="21"/>
        <v>не работает</v>
      </c>
      <c r="E157" t="e">
        <f t="shared" si="23"/>
        <v>#VALUE!</v>
      </c>
      <c r="G157" s="156">
        <v>158</v>
      </c>
      <c r="H157" s="157">
        <v>26.498000000000001</v>
      </c>
      <c r="K157" s="83">
        <v>238</v>
      </c>
      <c r="L157" s="99">
        <v>30.38395776925119</v>
      </c>
      <c r="N157" t="str">
        <f t="shared" si="17"/>
        <v>не работает</v>
      </c>
      <c r="O157">
        <f>VLOOKUP(K157,G:H,2,0)</f>
        <v>31.14</v>
      </c>
      <c r="P157" s="11" t="e">
        <f t="shared" si="22"/>
        <v>#VALUE!</v>
      </c>
      <c r="Q157" s="153">
        <v>158</v>
      </c>
      <c r="R157" s="154" t="s">
        <v>1549</v>
      </c>
      <c r="S157">
        <v>26.498519999999999</v>
      </c>
    </row>
    <row r="158" spans="1:19" x14ac:dyDescent="0.3">
      <c r="A158" s="29" t="s">
        <v>808</v>
      </c>
      <c r="B158" s="29">
        <v>237</v>
      </c>
      <c r="C158" t="s">
        <v>1982</v>
      </c>
      <c r="D158">
        <f t="shared" si="21"/>
        <v>14.7</v>
      </c>
      <c r="E158">
        <f t="shared" si="23"/>
        <v>0.78999999999999915</v>
      </c>
      <c r="G158" s="156">
        <v>159</v>
      </c>
      <c r="H158" s="158"/>
      <c r="K158" s="83">
        <v>239</v>
      </c>
      <c r="L158" s="99" t="s">
        <v>1647</v>
      </c>
      <c r="N158">
        <f t="shared" ref="N158:N221" si="27">VLOOKUP(K158,Q:S,3,0)</f>
        <v>20.8779</v>
      </c>
      <c r="O158">
        <f>VLOOKUP(K158,G:H,2,0)</f>
        <v>20.901</v>
      </c>
      <c r="P158" s="11">
        <f t="shared" si="22"/>
        <v>-2.3099999999999454E-2</v>
      </c>
      <c r="Q158" s="153">
        <v>159</v>
      </c>
      <c r="R158" s="154" t="s">
        <v>2016</v>
      </c>
      <c r="S158">
        <v>0.86099999999999999</v>
      </c>
    </row>
    <row r="159" spans="1:19" x14ac:dyDescent="0.3">
      <c r="A159" s="29" t="s">
        <v>809</v>
      </c>
      <c r="B159" s="29">
        <v>238</v>
      </c>
      <c r="C159">
        <v>30.38395776925119</v>
      </c>
      <c r="D159">
        <f t="shared" si="21"/>
        <v>31.14</v>
      </c>
      <c r="E159">
        <f t="shared" si="23"/>
        <v>0.75604223074881105</v>
      </c>
      <c r="G159" s="156">
        <v>160</v>
      </c>
      <c r="H159" s="158"/>
      <c r="K159" s="83">
        <v>24</v>
      </c>
      <c r="L159" s="99" t="s">
        <v>172</v>
      </c>
      <c r="N159" t="str">
        <f t="shared" si="27"/>
        <v>не работает</v>
      </c>
      <c r="O159" t="str">
        <f>N159</f>
        <v>не работает</v>
      </c>
      <c r="P159" s="11" t="e">
        <f t="shared" si="22"/>
        <v>#VALUE!</v>
      </c>
      <c r="Q159" s="153">
        <v>160</v>
      </c>
      <c r="R159" s="154" t="s">
        <v>1552</v>
      </c>
      <c r="S159" t="s">
        <v>172</v>
      </c>
    </row>
    <row r="160" spans="1:19" x14ac:dyDescent="0.3">
      <c r="A160" s="29" t="s">
        <v>810</v>
      </c>
      <c r="B160" s="29">
        <v>239</v>
      </c>
      <c r="C160" t="s">
        <v>1647</v>
      </c>
      <c r="D160">
        <f t="shared" si="21"/>
        <v>20.901</v>
      </c>
      <c r="E160">
        <f t="shared" si="23"/>
        <v>2.3210000000000015</v>
      </c>
      <c r="G160" s="156">
        <v>161</v>
      </c>
      <c r="H160" s="157">
        <v>17.920999999999999</v>
      </c>
      <c r="K160" s="83">
        <v>240</v>
      </c>
      <c r="L160" s="99" t="s">
        <v>1649</v>
      </c>
      <c r="N160">
        <f t="shared" si="27"/>
        <v>15.256500000000001</v>
      </c>
      <c r="O160">
        <f>VLOOKUP(K160,G:H,2,0)</f>
        <v>15.257</v>
      </c>
      <c r="P160" s="11">
        <f t="shared" si="22"/>
        <v>-4.9999999999883471E-4</v>
      </c>
      <c r="Q160" s="153">
        <v>161</v>
      </c>
      <c r="R160" s="154" t="s">
        <v>1553</v>
      </c>
      <c r="S160">
        <v>17.921099999999999</v>
      </c>
    </row>
    <row r="161" spans="1:19" x14ac:dyDescent="0.3">
      <c r="A161" s="29" t="s">
        <v>71</v>
      </c>
      <c r="B161" s="29">
        <v>24</v>
      </c>
      <c r="C161" t="s">
        <v>172</v>
      </c>
      <c r="D161" t="str">
        <f t="shared" si="21"/>
        <v>не работает</v>
      </c>
      <c r="E161" t="e">
        <f t="shared" si="23"/>
        <v>#VALUE!</v>
      </c>
      <c r="G161" s="156">
        <v>162</v>
      </c>
      <c r="H161" s="157">
        <v>34.28</v>
      </c>
      <c r="K161" s="83">
        <v>241</v>
      </c>
      <c r="L161" s="99" t="s">
        <v>1983</v>
      </c>
      <c r="N161">
        <f t="shared" si="27"/>
        <v>16.623200000000001</v>
      </c>
      <c r="O161">
        <f>VLOOKUP(K161,G:H,2,0)</f>
        <v>16.623000000000001</v>
      </c>
      <c r="P161" s="11">
        <f t="shared" si="22"/>
        <v>1.9999999999953388E-4</v>
      </c>
      <c r="Q161" s="153">
        <v>162</v>
      </c>
      <c r="R161" s="154" t="s">
        <v>1554</v>
      </c>
      <c r="S161">
        <v>34.280200000000001</v>
      </c>
    </row>
    <row r="162" spans="1:19" x14ac:dyDescent="0.3">
      <c r="A162" s="29" t="s">
        <v>811</v>
      </c>
      <c r="B162" s="29">
        <v>240</v>
      </c>
      <c r="C162" t="s">
        <v>1649</v>
      </c>
      <c r="D162">
        <f t="shared" si="21"/>
        <v>15.257</v>
      </c>
      <c r="E162">
        <f t="shared" si="23"/>
        <v>1.4239999999999995</v>
      </c>
      <c r="G162" s="156">
        <v>163</v>
      </c>
      <c r="H162" s="157">
        <v>16.369</v>
      </c>
      <c r="K162" s="83">
        <v>242</v>
      </c>
      <c r="L162" s="99">
        <v>15.145760973961726</v>
      </c>
      <c r="N162">
        <f t="shared" si="27"/>
        <v>14.677300000000001</v>
      </c>
      <c r="O162">
        <f>VLOOKUP(K162,G:H,2,0)</f>
        <v>14.6</v>
      </c>
      <c r="P162" s="11">
        <f t="shared" si="22"/>
        <v>7.7300000000001035E-2</v>
      </c>
      <c r="Q162" s="153">
        <v>163</v>
      </c>
      <c r="R162" s="154" t="s">
        <v>1555</v>
      </c>
      <c r="S162">
        <v>16.3691</v>
      </c>
    </row>
    <row r="163" spans="1:19" x14ac:dyDescent="0.3">
      <c r="A163" s="29" t="s">
        <v>812</v>
      </c>
      <c r="B163" s="29">
        <v>241</v>
      </c>
      <c r="C163" t="s">
        <v>1983</v>
      </c>
      <c r="D163">
        <f t="shared" si="21"/>
        <v>16.623000000000001</v>
      </c>
      <c r="E163">
        <f t="shared" si="23"/>
        <v>1.7060000000000013</v>
      </c>
      <c r="G163" s="156">
        <v>164</v>
      </c>
      <c r="H163" s="158">
        <v>1.3420000000000001</v>
      </c>
      <c r="K163" s="83">
        <v>243</v>
      </c>
      <c r="L163" s="99" t="s">
        <v>1984</v>
      </c>
      <c r="N163">
        <f t="shared" si="27"/>
        <v>18.300999999999998</v>
      </c>
      <c r="O163">
        <f>VLOOKUP(K163,G:H,2,0)</f>
        <v>18.300999999999998</v>
      </c>
      <c r="P163" s="11">
        <f t="shared" si="22"/>
        <v>0</v>
      </c>
      <c r="Q163" s="153">
        <v>164</v>
      </c>
      <c r="R163" s="154" t="s">
        <v>1556</v>
      </c>
      <c r="S163">
        <v>0</v>
      </c>
    </row>
    <row r="164" spans="1:19" x14ac:dyDescent="0.3">
      <c r="A164" s="29" t="s">
        <v>813</v>
      </c>
      <c r="B164" s="29">
        <v>242</v>
      </c>
      <c r="C164">
        <v>15.145760973961726</v>
      </c>
      <c r="D164">
        <f t="shared" si="21"/>
        <v>14.6</v>
      </c>
      <c r="E164">
        <f t="shared" si="23"/>
        <v>-0.54576097396172685</v>
      </c>
      <c r="G164" s="156">
        <v>165</v>
      </c>
      <c r="H164" s="158"/>
      <c r="K164" s="83">
        <v>244</v>
      </c>
      <c r="L164" s="99" t="s">
        <v>1654</v>
      </c>
      <c r="N164" t="str">
        <f t="shared" si="27"/>
        <v>не работает</v>
      </c>
      <c r="O164" t="str">
        <f t="shared" ref="O164:O165" si="28">N164</f>
        <v>не работает</v>
      </c>
      <c r="P164" s="11" t="e">
        <f t="shared" si="22"/>
        <v>#VALUE!</v>
      </c>
      <c r="Q164" s="153">
        <v>165</v>
      </c>
      <c r="R164" s="154" t="s">
        <v>1557</v>
      </c>
      <c r="S164" t="s">
        <v>172</v>
      </c>
    </row>
    <row r="165" spans="1:19" x14ac:dyDescent="0.3">
      <c r="A165" s="29" t="s">
        <v>814</v>
      </c>
      <c r="B165" s="29">
        <v>243</v>
      </c>
      <c r="C165" t="s">
        <v>1984</v>
      </c>
      <c r="D165">
        <f t="shared" si="21"/>
        <v>18.300999999999998</v>
      </c>
      <c r="E165">
        <f t="shared" si="23"/>
        <v>2.3189999999999991</v>
      </c>
      <c r="G165" s="156">
        <v>166</v>
      </c>
      <c r="H165" s="158"/>
      <c r="K165" s="83">
        <v>245</v>
      </c>
      <c r="L165" s="99">
        <v>12.301566977967616</v>
      </c>
      <c r="N165" t="str">
        <f t="shared" si="27"/>
        <v>не работает</v>
      </c>
      <c r="O165" t="str">
        <f t="shared" si="28"/>
        <v>не работает</v>
      </c>
      <c r="P165" s="11" t="e">
        <f t="shared" si="22"/>
        <v>#VALUE!</v>
      </c>
      <c r="Q165" s="153">
        <v>166</v>
      </c>
      <c r="R165" s="154" t="s">
        <v>1558</v>
      </c>
      <c r="S165" t="s">
        <v>172</v>
      </c>
    </row>
    <row r="166" spans="1:19" x14ac:dyDescent="0.3">
      <c r="A166" s="29" t="s">
        <v>815</v>
      </c>
      <c r="B166" s="29">
        <v>244</v>
      </c>
      <c r="C166" t="s">
        <v>1654</v>
      </c>
      <c r="D166" t="str">
        <f t="shared" si="21"/>
        <v>не работает</v>
      </c>
      <c r="E166" t="e">
        <f t="shared" si="23"/>
        <v>#VALUE!</v>
      </c>
      <c r="G166" s="156">
        <v>167</v>
      </c>
      <c r="H166" s="157">
        <v>6.72</v>
      </c>
      <c r="K166" s="83">
        <v>246</v>
      </c>
      <c r="L166" s="99" t="s">
        <v>1985</v>
      </c>
      <c r="N166">
        <f t="shared" si="27"/>
        <v>2.6265000000000001</v>
      </c>
      <c r="O166">
        <f>N166</f>
        <v>2.6265000000000001</v>
      </c>
      <c r="P166" s="11">
        <f t="shared" si="22"/>
        <v>0</v>
      </c>
      <c r="Q166" s="153">
        <v>167</v>
      </c>
      <c r="R166" s="154" t="s">
        <v>1559</v>
      </c>
      <c r="S166">
        <v>6.8339999999999996</v>
      </c>
    </row>
    <row r="167" spans="1:19" x14ac:dyDescent="0.3">
      <c r="A167" s="29" t="s">
        <v>816</v>
      </c>
      <c r="B167" s="29">
        <v>245</v>
      </c>
      <c r="C167">
        <v>12.301566977967616</v>
      </c>
      <c r="D167" t="str">
        <f t="shared" si="21"/>
        <v>не работает</v>
      </c>
      <c r="E167" t="e">
        <f t="shared" si="23"/>
        <v>#VALUE!</v>
      </c>
      <c r="G167" s="156">
        <v>168</v>
      </c>
      <c r="H167" s="158"/>
      <c r="K167" s="83">
        <v>247</v>
      </c>
      <c r="L167" s="99" t="s">
        <v>1658</v>
      </c>
      <c r="N167">
        <f t="shared" si="27"/>
        <v>26.860600000000002</v>
      </c>
      <c r="O167">
        <f>N167</f>
        <v>26.860600000000002</v>
      </c>
      <c r="P167" s="11">
        <f t="shared" si="22"/>
        <v>0</v>
      </c>
      <c r="Q167" s="153">
        <v>168</v>
      </c>
      <c r="R167" s="154" t="s">
        <v>1560</v>
      </c>
      <c r="S167" t="s">
        <v>172</v>
      </c>
    </row>
    <row r="168" spans="1:19" x14ac:dyDescent="0.3">
      <c r="A168" s="29" t="s">
        <v>817</v>
      </c>
      <c r="B168" s="29">
        <v>246</v>
      </c>
      <c r="C168" t="s">
        <v>1985</v>
      </c>
      <c r="D168">
        <f t="shared" si="21"/>
        <v>2.6265000000000001</v>
      </c>
      <c r="E168">
        <f t="shared" si="23"/>
        <v>-18.250499999999999</v>
      </c>
      <c r="G168" s="156">
        <v>169</v>
      </c>
      <c r="H168" s="157">
        <v>5.6719999999999997</v>
      </c>
      <c r="K168" s="83">
        <v>248</v>
      </c>
      <c r="L168" s="99" t="s">
        <v>1925</v>
      </c>
      <c r="N168" t="str">
        <f t="shared" si="27"/>
        <v>не работает</v>
      </c>
      <c r="O168" t="str">
        <f>N168</f>
        <v>не работает</v>
      </c>
      <c r="P168" s="11" t="e">
        <f t="shared" si="22"/>
        <v>#VALUE!</v>
      </c>
      <c r="Q168" s="153">
        <v>169</v>
      </c>
      <c r="R168" s="154" t="s">
        <v>1561</v>
      </c>
      <c r="S168">
        <v>5.6719999999999997</v>
      </c>
    </row>
    <row r="169" spans="1:19" x14ac:dyDescent="0.3">
      <c r="A169" s="29" t="s">
        <v>818</v>
      </c>
      <c r="B169" s="29">
        <v>247</v>
      </c>
      <c r="C169" t="s">
        <v>1658</v>
      </c>
      <c r="D169">
        <f t="shared" si="21"/>
        <v>26.860600000000002</v>
      </c>
      <c r="E169">
        <f t="shared" si="23"/>
        <v>3.840600000000002</v>
      </c>
      <c r="G169" s="156">
        <v>170</v>
      </c>
      <c r="H169" s="158"/>
      <c r="K169" s="83">
        <v>249</v>
      </c>
      <c r="L169" s="99" t="s">
        <v>1661</v>
      </c>
      <c r="N169">
        <f t="shared" si="27"/>
        <v>21.806899999999999</v>
      </c>
      <c r="O169">
        <f>VLOOKUP(K169,G:H,2,0)</f>
        <v>21.806999999999999</v>
      </c>
      <c r="P169" s="11">
        <f t="shared" si="22"/>
        <v>-9.9999999999766942E-5</v>
      </c>
      <c r="Q169" s="153">
        <v>170</v>
      </c>
      <c r="R169" s="154" t="s">
        <v>1562</v>
      </c>
      <c r="S169" t="s">
        <v>172</v>
      </c>
    </row>
    <row r="170" spans="1:19" x14ac:dyDescent="0.3">
      <c r="A170" s="29" t="s">
        <v>819</v>
      </c>
      <c r="B170" s="29">
        <v>248</v>
      </c>
      <c r="C170" t="s">
        <v>1925</v>
      </c>
      <c r="D170" t="str">
        <f t="shared" si="21"/>
        <v>не работает</v>
      </c>
      <c r="E170" t="e">
        <f t="shared" si="23"/>
        <v>#VALUE!</v>
      </c>
      <c r="G170" s="156">
        <v>171</v>
      </c>
      <c r="H170" s="158"/>
      <c r="K170" s="83">
        <v>25</v>
      </c>
      <c r="L170" s="99">
        <v>20.563166818434969</v>
      </c>
      <c r="N170" t="str">
        <f t="shared" si="27"/>
        <v>не работает</v>
      </c>
      <c r="O170" t="str">
        <f>N170</f>
        <v>не работает</v>
      </c>
      <c r="P170" s="11" t="e">
        <f t="shared" si="22"/>
        <v>#VALUE!</v>
      </c>
      <c r="Q170" s="153">
        <v>171</v>
      </c>
      <c r="R170" s="154" t="s">
        <v>2017</v>
      </c>
      <c r="S170">
        <v>0</v>
      </c>
    </row>
    <row r="171" spans="1:19" x14ac:dyDescent="0.3">
      <c r="A171" s="29" t="s">
        <v>820</v>
      </c>
      <c r="B171" s="29">
        <v>249</v>
      </c>
      <c r="C171" t="s">
        <v>1661</v>
      </c>
      <c r="D171">
        <f t="shared" si="21"/>
        <v>21.806999999999999</v>
      </c>
      <c r="E171">
        <f t="shared" si="23"/>
        <v>2.097999999999999</v>
      </c>
      <c r="G171" s="156">
        <v>172</v>
      </c>
      <c r="H171" s="157">
        <v>26.388999999999999</v>
      </c>
      <c r="K171" s="83">
        <v>250</v>
      </c>
      <c r="L171" s="99" t="s">
        <v>1986</v>
      </c>
      <c r="N171" t="str">
        <f t="shared" si="27"/>
        <v>не работает</v>
      </c>
      <c r="O171">
        <f>VLOOKUP(K171,G:H,2,0)</f>
        <v>4.6500000000000004</v>
      </c>
      <c r="P171" s="11" t="e">
        <f t="shared" si="22"/>
        <v>#VALUE!</v>
      </c>
      <c r="Q171" s="153">
        <v>172</v>
      </c>
      <c r="R171" s="154" t="s">
        <v>1563</v>
      </c>
      <c r="S171">
        <v>26.3887</v>
      </c>
    </row>
    <row r="172" spans="1:19" x14ac:dyDescent="0.3">
      <c r="A172" s="29" t="s">
        <v>72</v>
      </c>
      <c r="B172" s="29">
        <v>25</v>
      </c>
      <c r="C172">
        <v>20.563166818434969</v>
      </c>
      <c r="D172" t="str">
        <f t="shared" si="21"/>
        <v>не работает</v>
      </c>
      <c r="E172" t="e">
        <f t="shared" si="23"/>
        <v>#VALUE!</v>
      </c>
      <c r="G172" s="156">
        <v>173</v>
      </c>
      <c r="H172" s="158"/>
      <c r="K172" s="83">
        <v>251</v>
      </c>
      <c r="L172" s="99" t="s">
        <v>1664</v>
      </c>
      <c r="N172">
        <f t="shared" si="27"/>
        <v>4.6211000000000002</v>
      </c>
      <c r="O172">
        <f>VLOOKUP(K172,G:H,2,0)</f>
        <v>4.62</v>
      </c>
      <c r="P172" s="11">
        <f t="shared" si="22"/>
        <v>1.1000000000001009E-3</v>
      </c>
      <c r="Q172" s="153">
        <v>173</v>
      </c>
      <c r="R172" s="154" t="s">
        <v>1564</v>
      </c>
      <c r="S172" t="s">
        <v>172</v>
      </c>
    </row>
    <row r="173" spans="1:19" x14ac:dyDescent="0.3">
      <c r="A173" s="29" t="s">
        <v>821</v>
      </c>
      <c r="B173" s="29">
        <v>250</v>
      </c>
      <c r="C173" t="s">
        <v>1986</v>
      </c>
      <c r="D173">
        <f t="shared" si="21"/>
        <v>4.6500000000000004</v>
      </c>
      <c r="E173">
        <f t="shared" si="23"/>
        <v>-30.85</v>
      </c>
      <c r="G173" s="156">
        <v>174</v>
      </c>
      <c r="H173" s="158"/>
      <c r="K173" s="83">
        <v>252</v>
      </c>
      <c r="L173" s="99" t="s">
        <v>1666</v>
      </c>
      <c r="N173">
        <f t="shared" si="27"/>
        <v>13.722300000000001</v>
      </c>
      <c r="O173">
        <f>VLOOKUP(K173,G:H,2,0)</f>
        <v>13.722</v>
      </c>
      <c r="P173" s="11">
        <f t="shared" si="22"/>
        <v>3.0000000000107718E-4</v>
      </c>
      <c r="Q173" s="153">
        <v>174</v>
      </c>
      <c r="R173" s="154" t="s">
        <v>1565</v>
      </c>
      <c r="S173" t="s">
        <v>172</v>
      </c>
    </row>
    <row r="174" spans="1:19" x14ac:dyDescent="0.3">
      <c r="A174" s="29" t="s">
        <v>822</v>
      </c>
      <c r="B174" s="29">
        <v>251</v>
      </c>
      <c r="C174" t="s">
        <v>1664</v>
      </c>
      <c r="D174">
        <f t="shared" si="21"/>
        <v>4.62</v>
      </c>
      <c r="E174">
        <f t="shared" si="23"/>
        <v>0</v>
      </c>
      <c r="G174" s="156">
        <v>175</v>
      </c>
      <c r="H174" s="157">
        <v>12.930999999999999</v>
      </c>
      <c r="K174" s="83">
        <v>253</v>
      </c>
      <c r="L174" s="99" t="s">
        <v>1987</v>
      </c>
      <c r="N174" t="str">
        <f t="shared" si="27"/>
        <v>не работает</v>
      </c>
      <c r="O174">
        <f>VLOOKUP(K174,G:H,2,0)</f>
        <v>6.7060000000000004</v>
      </c>
      <c r="P174" s="11" t="e">
        <f t="shared" si="22"/>
        <v>#VALUE!</v>
      </c>
      <c r="Q174" s="153">
        <v>175</v>
      </c>
      <c r="R174" s="154" t="s">
        <v>1567</v>
      </c>
      <c r="S174" t="s">
        <v>172</v>
      </c>
    </row>
    <row r="175" spans="1:19" x14ac:dyDescent="0.3">
      <c r="A175" s="29" t="s">
        <v>823</v>
      </c>
      <c r="B175" s="29">
        <v>252</v>
      </c>
      <c r="C175" t="s">
        <v>1666</v>
      </c>
      <c r="D175">
        <f t="shared" si="21"/>
        <v>13.722</v>
      </c>
      <c r="E175">
        <f t="shared" si="23"/>
        <v>1.8599999999999994</v>
      </c>
      <c r="G175" s="156">
        <v>176</v>
      </c>
      <c r="H175" s="157">
        <v>17.375</v>
      </c>
      <c r="K175" s="83">
        <v>254</v>
      </c>
      <c r="L175" s="99" t="s">
        <v>1669</v>
      </c>
      <c r="N175" t="str">
        <f t="shared" si="27"/>
        <v>не работает</v>
      </c>
      <c r="O175" t="str">
        <f>N175</f>
        <v>не работает</v>
      </c>
      <c r="P175" s="11" t="e">
        <f t="shared" si="22"/>
        <v>#VALUE!</v>
      </c>
      <c r="Q175" s="153">
        <v>176</v>
      </c>
      <c r="R175" s="154" t="s">
        <v>1568</v>
      </c>
      <c r="S175" t="s">
        <v>172</v>
      </c>
    </row>
    <row r="176" spans="1:19" x14ac:dyDescent="0.3">
      <c r="A176" s="29" t="s">
        <v>824</v>
      </c>
      <c r="B176" s="29">
        <v>253</v>
      </c>
      <c r="C176" t="s">
        <v>1987</v>
      </c>
      <c r="D176">
        <f t="shared" si="21"/>
        <v>6.7060000000000004</v>
      </c>
      <c r="E176">
        <f t="shared" si="23"/>
        <v>1.6060000000000008</v>
      </c>
      <c r="G176" s="156">
        <v>177</v>
      </c>
      <c r="H176" s="158"/>
      <c r="K176" s="83">
        <v>255</v>
      </c>
      <c r="L176" s="99" t="s">
        <v>1671</v>
      </c>
      <c r="N176">
        <f t="shared" si="27"/>
        <v>4.5176999999999996</v>
      </c>
      <c r="O176" t="s">
        <v>172</v>
      </c>
      <c r="P176" s="11" t="e">
        <f t="shared" si="22"/>
        <v>#VALUE!</v>
      </c>
      <c r="Q176" s="153">
        <v>177</v>
      </c>
      <c r="R176" s="154" t="s">
        <v>1570</v>
      </c>
      <c r="S176" t="s">
        <v>172</v>
      </c>
    </row>
    <row r="177" spans="1:19" x14ac:dyDescent="0.3">
      <c r="A177" s="29" t="s">
        <v>825</v>
      </c>
      <c r="B177" s="29">
        <v>254</v>
      </c>
      <c r="C177" t="s">
        <v>1669</v>
      </c>
      <c r="D177" t="str">
        <f t="shared" si="21"/>
        <v>не работает</v>
      </c>
      <c r="E177" t="e">
        <f t="shared" si="23"/>
        <v>#VALUE!</v>
      </c>
      <c r="G177" s="156">
        <v>178</v>
      </c>
      <c r="H177" s="157">
        <v>16.78</v>
      </c>
      <c r="K177" s="83">
        <v>256</v>
      </c>
      <c r="L177" s="99" t="s">
        <v>1988</v>
      </c>
      <c r="N177" t="str">
        <f t="shared" si="27"/>
        <v>не работает</v>
      </c>
      <c r="O177">
        <f>VLOOKUP(K177,G:H,2,0)</f>
        <v>3.5</v>
      </c>
      <c r="P177" s="11" t="e">
        <f t="shared" si="22"/>
        <v>#VALUE!</v>
      </c>
      <c r="Q177" s="153">
        <v>178</v>
      </c>
      <c r="R177" s="154" t="s">
        <v>1571</v>
      </c>
      <c r="S177" t="s">
        <v>172</v>
      </c>
    </row>
    <row r="178" spans="1:19" x14ac:dyDescent="0.3">
      <c r="A178" s="29" t="s">
        <v>826</v>
      </c>
      <c r="B178" s="29">
        <v>255</v>
      </c>
      <c r="C178" t="s">
        <v>1671</v>
      </c>
      <c r="D178" t="str">
        <f t="shared" si="21"/>
        <v>нет</v>
      </c>
      <c r="E178" t="e">
        <f t="shared" si="23"/>
        <v>#VALUE!</v>
      </c>
      <c r="G178" s="156">
        <v>179</v>
      </c>
      <c r="H178" s="158"/>
      <c r="K178" s="83">
        <v>257</v>
      </c>
      <c r="L178" s="99">
        <v>11.76298457847323</v>
      </c>
      <c r="N178" t="str">
        <f t="shared" si="27"/>
        <v>снят</v>
      </c>
      <c r="O178" t="str">
        <f>N178</f>
        <v>снят</v>
      </c>
      <c r="P178" s="11" t="e">
        <f t="shared" si="22"/>
        <v>#VALUE!</v>
      </c>
      <c r="Q178" s="153">
        <v>179</v>
      </c>
      <c r="R178" s="154" t="s">
        <v>1572</v>
      </c>
      <c r="S178" t="s">
        <v>172</v>
      </c>
    </row>
    <row r="179" spans="1:19" x14ac:dyDescent="0.3">
      <c r="A179" s="29" t="s">
        <v>827</v>
      </c>
      <c r="B179" s="29">
        <v>256</v>
      </c>
      <c r="C179" t="s">
        <v>1988</v>
      </c>
      <c r="D179">
        <f t="shared" si="21"/>
        <v>3.5</v>
      </c>
      <c r="E179">
        <f t="shared" si="23"/>
        <v>2.7</v>
      </c>
      <c r="G179" s="156">
        <v>180</v>
      </c>
      <c r="H179" s="158"/>
      <c r="K179" s="83">
        <v>258</v>
      </c>
      <c r="L179" s="99" t="s">
        <v>1675</v>
      </c>
      <c r="N179">
        <f t="shared" si="27"/>
        <v>29.491099999999999</v>
      </c>
      <c r="O179">
        <f>VLOOKUP(K179,G:H,2,0)</f>
        <v>29.491</v>
      </c>
      <c r="P179" s="11">
        <f t="shared" si="22"/>
        <v>9.9999999999766942E-5</v>
      </c>
      <c r="Q179" s="153">
        <v>180</v>
      </c>
      <c r="R179" s="154" t="s">
        <v>1573</v>
      </c>
      <c r="S179" t="s">
        <v>172</v>
      </c>
    </row>
    <row r="180" spans="1:19" x14ac:dyDescent="0.3">
      <c r="A180" s="29" t="s">
        <v>828</v>
      </c>
      <c r="B180" s="29">
        <v>257</v>
      </c>
      <c r="C180">
        <v>11.76298457847323</v>
      </c>
      <c r="D180" t="str">
        <f t="shared" si="21"/>
        <v>снят</v>
      </c>
      <c r="E180" t="e">
        <f t="shared" si="23"/>
        <v>#VALUE!</v>
      </c>
      <c r="G180" s="156">
        <v>181</v>
      </c>
      <c r="H180" s="158"/>
      <c r="K180" s="83">
        <v>259</v>
      </c>
      <c r="L180" s="99" t="s">
        <v>1677</v>
      </c>
      <c r="N180" t="str">
        <f t="shared" si="27"/>
        <v>не работает</v>
      </c>
      <c r="O180" t="str">
        <f>N180</f>
        <v>не работает</v>
      </c>
      <c r="P180" s="11" t="e">
        <f t="shared" si="22"/>
        <v>#VALUE!</v>
      </c>
      <c r="Q180" s="153">
        <v>181</v>
      </c>
      <c r="R180" s="154" t="s">
        <v>1575</v>
      </c>
      <c r="S180" t="s">
        <v>172</v>
      </c>
    </row>
    <row r="181" spans="1:19" x14ac:dyDescent="0.3">
      <c r="A181" s="29" t="s">
        <v>829</v>
      </c>
      <c r="B181" s="29">
        <v>258</v>
      </c>
      <c r="C181" t="s">
        <v>1675</v>
      </c>
      <c r="D181">
        <f t="shared" si="21"/>
        <v>29.491</v>
      </c>
      <c r="E181">
        <f t="shared" si="23"/>
        <v>1.1179999999999986</v>
      </c>
      <c r="G181" s="156">
        <v>182</v>
      </c>
      <c r="H181" s="157">
        <v>5.13</v>
      </c>
      <c r="K181" s="83">
        <v>26</v>
      </c>
      <c r="L181" s="99" t="s">
        <v>1380</v>
      </c>
      <c r="N181">
        <f t="shared" si="27"/>
        <v>7.173</v>
      </c>
      <c r="O181">
        <f>VLOOKUP(K181,G:H,2,0)</f>
        <v>7.1710000000000003</v>
      </c>
      <c r="P181" s="11">
        <f t="shared" si="22"/>
        <v>1.9999999999997797E-3</v>
      </c>
      <c r="Q181" s="153">
        <v>182</v>
      </c>
      <c r="R181" s="154" t="s">
        <v>1577</v>
      </c>
      <c r="S181" t="s">
        <v>172</v>
      </c>
    </row>
    <row r="182" spans="1:19" x14ac:dyDescent="0.3">
      <c r="A182" s="29" t="s">
        <v>830</v>
      </c>
      <c r="B182" s="29">
        <v>259</v>
      </c>
      <c r="C182" t="s">
        <v>1677</v>
      </c>
      <c r="D182" t="str">
        <f t="shared" si="21"/>
        <v>не работает</v>
      </c>
      <c r="E182" t="e">
        <f t="shared" si="23"/>
        <v>#VALUE!</v>
      </c>
      <c r="G182" s="156">
        <v>183</v>
      </c>
      <c r="H182" s="158"/>
      <c r="K182" s="83">
        <v>260</v>
      </c>
      <c r="L182" s="99" t="s">
        <v>1679</v>
      </c>
      <c r="N182">
        <f t="shared" si="27"/>
        <v>3.6996000000000002</v>
      </c>
      <c r="O182">
        <f>VLOOKUP(K182,G:H,2,0)</f>
        <v>3.7</v>
      </c>
      <c r="P182" s="11">
        <f t="shared" si="22"/>
        <v>-3.9999999999995595E-4</v>
      </c>
      <c r="Q182" s="153">
        <v>183</v>
      </c>
      <c r="R182" s="154" t="s">
        <v>1578</v>
      </c>
      <c r="S182" t="s">
        <v>172</v>
      </c>
    </row>
    <row r="183" spans="1:19" x14ac:dyDescent="0.3">
      <c r="A183" s="29" t="s">
        <v>73</v>
      </c>
      <c r="B183" s="29">
        <v>26</v>
      </c>
      <c r="C183" t="s">
        <v>1380</v>
      </c>
      <c r="D183">
        <f t="shared" si="21"/>
        <v>7.1710000000000003</v>
      </c>
      <c r="E183">
        <f t="shared" si="23"/>
        <v>2.0670000000000002</v>
      </c>
      <c r="G183" s="156">
        <v>184</v>
      </c>
      <c r="H183" s="158"/>
      <c r="K183" s="83">
        <v>261</v>
      </c>
      <c r="L183" s="99" t="s">
        <v>1681</v>
      </c>
      <c r="N183">
        <f t="shared" si="27"/>
        <v>9.8810000000000002</v>
      </c>
      <c r="O183">
        <f>VLOOKUP(K183,G:H,2,0)</f>
        <v>9.8810000000000002</v>
      </c>
      <c r="P183" s="11">
        <f t="shared" si="22"/>
        <v>0</v>
      </c>
      <c r="Q183" s="153">
        <v>184</v>
      </c>
      <c r="R183" s="154" t="s">
        <v>1580</v>
      </c>
      <c r="S183" t="s">
        <v>172</v>
      </c>
    </row>
    <row r="184" spans="1:19" x14ac:dyDescent="0.3">
      <c r="A184" s="29" t="s">
        <v>831</v>
      </c>
      <c r="B184" s="29">
        <v>260</v>
      </c>
      <c r="C184" t="s">
        <v>1679</v>
      </c>
      <c r="D184">
        <f t="shared" si="21"/>
        <v>3.7</v>
      </c>
      <c r="E184">
        <f t="shared" si="23"/>
        <v>0</v>
      </c>
      <c r="G184" s="156">
        <v>185</v>
      </c>
      <c r="H184" s="158"/>
      <c r="K184" s="83">
        <v>262</v>
      </c>
      <c r="L184" s="99" t="s">
        <v>1683</v>
      </c>
      <c r="N184">
        <f t="shared" si="27"/>
        <v>18.288599999999999</v>
      </c>
      <c r="O184">
        <f>VLOOKUP(K184,G:H,2,0)</f>
        <v>18.228999999999999</v>
      </c>
      <c r="P184" s="11">
        <f t="shared" si="22"/>
        <v>5.9599999999999653E-2</v>
      </c>
      <c r="Q184" s="153">
        <v>185</v>
      </c>
      <c r="R184" s="154" t="s">
        <v>1581</v>
      </c>
      <c r="S184" t="s">
        <v>172</v>
      </c>
    </row>
    <row r="185" spans="1:19" x14ac:dyDescent="0.3">
      <c r="A185" s="29" t="s">
        <v>832</v>
      </c>
      <c r="B185" s="29">
        <v>261</v>
      </c>
      <c r="C185" t="s">
        <v>1681</v>
      </c>
      <c r="D185">
        <f t="shared" si="21"/>
        <v>9.8810000000000002</v>
      </c>
      <c r="E185">
        <f t="shared" si="23"/>
        <v>1.3250000000000011</v>
      </c>
      <c r="G185" s="156">
        <v>186</v>
      </c>
      <c r="H185" s="157">
        <v>16.8</v>
      </c>
      <c r="K185" s="83">
        <v>263</v>
      </c>
      <c r="L185" s="99" t="s">
        <v>1685</v>
      </c>
      <c r="N185">
        <f t="shared" si="27"/>
        <v>2.2698</v>
      </c>
      <c r="O185">
        <f>VLOOKUP(K185,G:H,2,0)</f>
        <v>2.27</v>
      </c>
      <c r="P185" s="11">
        <f t="shared" si="22"/>
        <v>-1.9999999999997797E-4</v>
      </c>
      <c r="Q185" s="153">
        <v>186</v>
      </c>
      <c r="R185" s="154" t="s">
        <v>1582</v>
      </c>
      <c r="S185" t="s">
        <v>172</v>
      </c>
    </row>
    <row r="186" spans="1:19" x14ac:dyDescent="0.3">
      <c r="A186" s="29" t="s">
        <v>833</v>
      </c>
      <c r="B186" s="29">
        <v>262</v>
      </c>
      <c r="C186" t="s">
        <v>1683</v>
      </c>
      <c r="D186">
        <f t="shared" si="21"/>
        <v>18.228999999999999</v>
      </c>
      <c r="E186">
        <f t="shared" si="23"/>
        <v>3.3629999999999995</v>
      </c>
      <c r="G186" s="156">
        <v>187</v>
      </c>
      <c r="H186" s="157">
        <v>13.711</v>
      </c>
      <c r="K186" s="83">
        <v>264</v>
      </c>
      <c r="L186" s="99" t="s">
        <v>1687</v>
      </c>
      <c r="N186" t="str">
        <f t="shared" si="27"/>
        <v>не работает</v>
      </c>
      <c r="O186" t="str">
        <f>N186</f>
        <v>не работает</v>
      </c>
      <c r="P186" s="11" t="e">
        <f t="shared" si="22"/>
        <v>#VALUE!</v>
      </c>
      <c r="Q186" s="153">
        <v>187</v>
      </c>
      <c r="R186" s="154" t="s">
        <v>1583</v>
      </c>
      <c r="S186">
        <v>13.852499999999999</v>
      </c>
    </row>
    <row r="187" spans="1:19" x14ac:dyDescent="0.3">
      <c r="A187" s="29" t="s">
        <v>834</v>
      </c>
      <c r="B187" s="29">
        <v>263</v>
      </c>
      <c r="C187" t="s">
        <v>1685</v>
      </c>
      <c r="D187">
        <f t="shared" si="21"/>
        <v>2.27</v>
      </c>
      <c r="E187">
        <f t="shared" si="23"/>
        <v>0</v>
      </c>
      <c r="G187" s="156">
        <v>188</v>
      </c>
      <c r="H187" s="157">
        <v>9.3249999999999993</v>
      </c>
      <c r="K187" s="83">
        <v>265</v>
      </c>
      <c r="L187" s="99" t="s">
        <v>1689</v>
      </c>
      <c r="N187">
        <f t="shared" si="27"/>
        <v>31.860199999999999</v>
      </c>
      <c r="O187">
        <f>N187</f>
        <v>31.860199999999999</v>
      </c>
      <c r="P187" s="11">
        <f t="shared" si="22"/>
        <v>0</v>
      </c>
      <c r="Q187" s="153">
        <v>188</v>
      </c>
      <c r="R187" s="154" t="s">
        <v>1585</v>
      </c>
      <c r="S187">
        <v>9.3245000000000005</v>
      </c>
    </row>
    <row r="188" spans="1:19" x14ac:dyDescent="0.3">
      <c r="A188" s="29" t="s">
        <v>835</v>
      </c>
      <c r="B188" s="29">
        <v>264</v>
      </c>
      <c r="C188" t="s">
        <v>1687</v>
      </c>
      <c r="D188" t="str">
        <f t="shared" si="21"/>
        <v>не работает</v>
      </c>
      <c r="E188" t="e">
        <f t="shared" si="23"/>
        <v>#VALUE!</v>
      </c>
      <c r="G188" s="156">
        <v>189</v>
      </c>
      <c r="H188" s="157">
        <v>4.6710000000000003</v>
      </c>
      <c r="K188" s="83">
        <v>266</v>
      </c>
      <c r="L188" s="99" t="s">
        <v>172</v>
      </c>
      <c r="N188" t="str">
        <f t="shared" si="27"/>
        <v>не работает</v>
      </c>
      <c r="O188" t="str">
        <f t="shared" ref="O188:O196" si="29">N188</f>
        <v>не работает</v>
      </c>
      <c r="P188" s="11" t="e">
        <f t="shared" si="22"/>
        <v>#VALUE!</v>
      </c>
      <c r="Q188" s="153">
        <v>189</v>
      </c>
      <c r="R188" s="154" t="s">
        <v>1586</v>
      </c>
      <c r="S188">
        <v>4.6707000000000001</v>
      </c>
    </row>
    <row r="189" spans="1:19" x14ac:dyDescent="0.3">
      <c r="A189" s="29" t="s">
        <v>836</v>
      </c>
      <c r="B189" s="29">
        <v>265</v>
      </c>
      <c r="C189" t="s">
        <v>1689</v>
      </c>
      <c r="D189">
        <f t="shared" si="21"/>
        <v>31.860199999999999</v>
      </c>
      <c r="E189">
        <f t="shared" si="23"/>
        <v>3.6061999999999976</v>
      </c>
      <c r="G189" s="156">
        <v>190</v>
      </c>
      <c r="H189" s="158"/>
      <c r="K189" s="83">
        <v>267</v>
      </c>
      <c r="L189" s="99">
        <v>8</v>
      </c>
      <c r="N189" t="str">
        <f t="shared" si="27"/>
        <v>не работает</v>
      </c>
      <c r="O189" t="str">
        <f t="shared" si="29"/>
        <v>не работает</v>
      </c>
      <c r="P189" s="11" t="e">
        <f t="shared" si="22"/>
        <v>#VALUE!</v>
      </c>
      <c r="Q189" s="153">
        <v>190</v>
      </c>
      <c r="R189" s="154" t="s">
        <v>1587</v>
      </c>
      <c r="S189" t="s">
        <v>172</v>
      </c>
    </row>
    <row r="190" spans="1:19" x14ac:dyDescent="0.3">
      <c r="A190" s="29" t="s">
        <v>837</v>
      </c>
      <c r="B190" s="29">
        <v>266</v>
      </c>
      <c r="C190" t="s">
        <v>172</v>
      </c>
      <c r="D190" t="str">
        <f t="shared" si="21"/>
        <v>не работает</v>
      </c>
      <c r="E190" t="e">
        <f t="shared" si="23"/>
        <v>#VALUE!</v>
      </c>
      <c r="G190" s="156">
        <v>191</v>
      </c>
      <c r="H190" s="157">
        <v>19.722999999999999</v>
      </c>
      <c r="K190" s="83">
        <v>268</v>
      </c>
      <c r="L190" s="99">
        <v>9.6290238923378517</v>
      </c>
      <c r="N190" t="str">
        <f t="shared" si="27"/>
        <v>не работает</v>
      </c>
      <c r="O190" t="str">
        <f t="shared" si="29"/>
        <v>не работает</v>
      </c>
      <c r="P190" s="11" t="e">
        <f t="shared" si="22"/>
        <v>#VALUE!</v>
      </c>
      <c r="Q190" s="153">
        <v>191</v>
      </c>
      <c r="R190" s="154" t="s">
        <v>1588</v>
      </c>
      <c r="S190">
        <v>19.723199999999999</v>
      </c>
    </row>
    <row r="191" spans="1:19" x14ac:dyDescent="0.3">
      <c r="A191" s="29" t="s">
        <v>838</v>
      </c>
      <c r="B191" s="29">
        <v>267</v>
      </c>
      <c r="C191">
        <v>8</v>
      </c>
      <c r="D191" t="str">
        <f t="shared" si="21"/>
        <v>не работает</v>
      </c>
      <c r="E191" t="e">
        <f t="shared" si="23"/>
        <v>#VALUE!</v>
      </c>
      <c r="G191" s="156">
        <v>192</v>
      </c>
      <c r="H191" s="158"/>
      <c r="K191" s="83">
        <v>269</v>
      </c>
      <c r="L191" s="99" t="s">
        <v>172</v>
      </c>
      <c r="N191" t="str">
        <f t="shared" si="27"/>
        <v>не работает</v>
      </c>
      <c r="O191" t="str">
        <f t="shared" si="29"/>
        <v>не работает</v>
      </c>
      <c r="P191" s="11" t="e">
        <f t="shared" si="22"/>
        <v>#VALUE!</v>
      </c>
      <c r="Q191" s="153">
        <v>192</v>
      </c>
      <c r="R191" s="154" t="s">
        <v>1590</v>
      </c>
      <c r="S191" t="s">
        <v>172</v>
      </c>
    </row>
    <row r="192" spans="1:19" x14ac:dyDescent="0.3">
      <c r="A192" s="29" t="s">
        <v>839</v>
      </c>
      <c r="B192" s="29">
        <v>268</v>
      </c>
      <c r="C192">
        <v>9.6290238923378517</v>
      </c>
      <c r="D192" t="str">
        <f t="shared" si="21"/>
        <v>не работает</v>
      </c>
      <c r="E192" t="e">
        <f t="shared" si="23"/>
        <v>#VALUE!</v>
      </c>
      <c r="G192" s="156">
        <v>193</v>
      </c>
      <c r="H192" s="157">
        <v>8.5739999999999998</v>
      </c>
      <c r="K192" s="83">
        <v>27</v>
      </c>
      <c r="L192" s="99">
        <v>10.295669128116026</v>
      </c>
      <c r="N192" t="str">
        <f t="shared" si="27"/>
        <v>не работает</v>
      </c>
      <c r="O192" t="str">
        <f t="shared" si="29"/>
        <v>не работает</v>
      </c>
      <c r="P192" s="11" t="e">
        <f t="shared" si="22"/>
        <v>#VALUE!</v>
      </c>
      <c r="Q192" s="153">
        <v>193</v>
      </c>
      <c r="R192" s="154" t="s">
        <v>1591</v>
      </c>
      <c r="S192">
        <v>7.9722</v>
      </c>
    </row>
    <row r="193" spans="1:19" x14ac:dyDescent="0.3">
      <c r="A193" s="29" t="s">
        <v>840</v>
      </c>
      <c r="B193" s="29">
        <v>269</v>
      </c>
      <c r="C193" t="s">
        <v>172</v>
      </c>
      <c r="D193" t="str">
        <f t="shared" si="21"/>
        <v>не работает</v>
      </c>
      <c r="E193" t="e">
        <f t="shared" si="23"/>
        <v>#VALUE!</v>
      </c>
      <c r="G193" s="156">
        <v>194</v>
      </c>
      <c r="H193" s="158"/>
      <c r="K193" s="83">
        <v>270</v>
      </c>
      <c r="L193" s="99" t="s">
        <v>1695</v>
      </c>
      <c r="N193" t="str">
        <f t="shared" si="27"/>
        <v>не работает</v>
      </c>
      <c r="O193" t="str">
        <f t="shared" si="29"/>
        <v>не работает</v>
      </c>
      <c r="P193" s="11" t="e">
        <f t="shared" si="22"/>
        <v>#VALUE!</v>
      </c>
      <c r="Q193" s="153">
        <v>194</v>
      </c>
      <c r="R193" s="154" t="s">
        <v>2018</v>
      </c>
      <c r="S193">
        <v>0</v>
      </c>
    </row>
    <row r="194" spans="1:19" x14ac:dyDescent="0.3">
      <c r="A194" s="29" t="s">
        <v>74</v>
      </c>
      <c r="B194" s="29">
        <v>27</v>
      </c>
      <c r="C194">
        <v>10.295669128116026</v>
      </c>
      <c r="D194" t="str">
        <f t="shared" si="21"/>
        <v>не работает</v>
      </c>
      <c r="E194" t="e">
        <f t="shared" si="23"/>
        <v>#VALUE!</v>
      </c>
      <c r="G194" s="156">
        <v>195</v>
      </c>
      <c r="H194" s="158"/>
      <c r="K194" s="83">
        <v>271</v>
      </c>
      <c r="L194" s="99">
        <v>7.8852664726297865</v>
      </c>
      <c r="N194" t="str">
        <f t="shared" si="27"/>
        <v>не работает</v>
      </c>
      <c r="O194" t="str">
        <f t="shared" si="29"/>
        <v>не работает</v>
      </c>
      <c r="P194" s="11" t="e">
        <f t="shared" si="22"/>
        <v>#VALUE!</v>
      </c>
      <c r="Q194" s="153">
        <v>195</v>
      </c>
      <c r="R194" s="154" t="s">
        <v>1593</v>
      </c>
      <c r="S194">
        <v>18.810099999999998</v>
      </c>
    </row>
    <row r="195" spans="1:19" x14ac:dyDescent="0.3">
      <c r="A195" s="29" t="s">
        <v>841</v>
      </c>
      <c r="B195" s="29">
        <v>270</v>
      </c>
      <c r="C195" t="s">
        <v>1695</v>
      </c>
      <c r="D195" t="str">
        <f t="shared" ref="D195:D258" si="30">VLOOKUP(B195,K:O,5,0)</f>
        <v>не работает</v>
      </c>
      <c r="E195" t="e">
        <f t="shared" si="23"/>
        <v>#VALUE!</v>
      </c>
      <c r="G195" s="156">
        <v>196</v>
      </c>
      <c r="H195" s="158"/>
      <c r="K195" s="83">
        <v>272</v>
      </c>
      <c r="L195" s="99">
        <v>12.859446165149505</v>
      </c>
      <c r="N195" t="str">
        <f t="shared" si="27"/>
        <v>не работает</v>
      </c>
      <c r="O195" t="str">
        <f t="shared" si="29"/>
        <v>не работает</v>
      </c>
      <c r="P195" s="11" t="e">
        <f t="shared" ref="P195:P258" si="31">N195-O195</f>
        <v>#VALUE!</v>
      </c>
      <c r="Q195" s="153">
        <v>196</v>
      </c>
      <c r="R195" s="154" t="s">
        <v>2019</v>
      </c>
      <c r="S195">
        <v>0</v>
      </c>
    </row>
    <row r="196" spans="1:19" x14ac:dyDescent="0.3">
      <c r="A196" s="29" t="s">
        <v>842</v>
      </c>
      <c r="B196" s="29">
        <v>271</v>
      </c>
      <c r="C196">
        <v>7.8852664726297865</v>
      </c>
      <c r="D196" t="str">
        <f t="shared" si="30"/>
        <v>не работает</v>
      </c>
      <c r="E196" t="e">
        <f t="shared" ref="E196:E259" si="32">D196-C196</f>
        <v>#VALUE!</v>
      </c>
      <c r="G196" s="156">
        <v>197</v>
      </c>
      <c r="H196" s="158"/>
      <c r="K196" s="83">
        <v>273</v>
      </c>
      <c r="L196" s="99">
        <v>26.927180384130093</v>
      </c>
      <c r="N196" t="str">
        <f t="shared" si="27"/>
        <v>не работает</v>
      </c>
      <c r="O196" t="str">
        <f t="shared" si="29"/>
        <v>не работает</v>
      </c>
      <c r="P196" s="11" t="e">
        <f t="shared" si="31"/>
        <v>#VALUE!</v>
      </c>
      <c r="Q196" s="153">
        <v>197</v>
      </c>
      <c r="R196" s="154" t="s">
        <v>1594</v>
      </c>
      <c r="S196" t="s">
        <v>172</v>
      </c>
    </row>
    <row r="197" spans="1:19" x14ac:dyDescent="0.3">
      <c r="A197" s="29" t="s">
        <v>843</v>
      </c>
      <c r="B197" s="29">
        <v>272</v>
      </c>
      <c r="C197">
        <v>12.859446165149505</v>
      </c>
      <c r="D197" t="str">
        <f t="shared" si="30"/>
        <v>не работает</v>
      </c>
      <c r="E197" t="e">
        <f t="shared" si="32"/>
        <v>#VALUE!</v>
      </c>
      <c r="G197" s="156">
        <v>198</v>
      </c>
      <c r="H197" s="157">
        <v>6.5149999999999997</v>
      </c>
      <c r="K197" s="83">
        <v>274</v>
      </c>
      <c r="L197" s="99" t="s">
        <v>1700</v>
      </c>
      <c r="N197">
        <f t="shared" si="27"/>
        <v>12.664099999999999</v>
      </c>
      <c r="O197">
        <f t="shared" ref="O197:O205" si="33">VLOOKUP(K197,G:H,2,0)</f>
        <v>12.664</v>
      </c>
      <c r="P197" s="11">
        <f t="shared" si="31"/>
        <v>9.9999999999766942E-5</v>
      </c>
      <c r="Q197" s="153">
        <v>198</v>
      </c>
      <c r="R197" s="154" t="s">
        <v>1596</v>
      </c>
      <c r="S197">
        <v>6.3367000000000004</v>
      </c>
    </row>
    <row r="198" spans="1:19" x14ac:dyDescent="0.3">
      <c r="A198" s="29" t="s">
        <v>844</v>
      </c>
      <c r="B198" s="29">
        <v>273</v>
      </c>
      <c r="C198">
        <v>26.927180384130093</v>
      </c>
      <c r="D198" t="str">
        <f t="shared" si="30"/>
        <v>не работает</v>
      </c>
      <c r="E198" t="e">
        <f t="shared" si="32"/>
        <v>#VALUE!</v>
      </c>
      <c r="G198" s="156">
        <v>199</v>
      </c>
      <c r="H198" s="157">
        <v>17.3</v>
      </c>
      <c r="K198" s="83">
        <v>275</v>
      </c>
      <c r="L198" s="99" t="s">
        <v>1989</v>
      </c>
      <c r="N198">
        <f t="shared" si="27"/>
        <v>10.750400000000001</v>
      </c>
      <c r="O198">
        <f t="shared" si="33"/>
        <v>10.728</v>
      </c>
      <c r="P198" s="11">
        <f t="shared" si="31"/>
        <v>2.2400000000001086E-2</v>
      </c>
      <c r="Q198" s="153">
        <v>199</v>
      </c>
      <c r="R198" s="154" t="s">
        <v>1597</v>
      </c>
      <c r="S198">
        <v>15.714499999999999</v>
      </c>
    </row>
    <row r="199" spans="1:19" x14ac:dyDescent="0.3">
      <c r="A199" s="29" t="s">
        <v>845</v>
      </c>
      <c r="B199" s="29">
        <v>274</v>
      </c>
      <c r="C199" t="s">
        <v>1700</v>
      </c>
      <c r="D199">
        <f t="shared" si="30"/>
        <v>12.664</v>
      </c>
      <c r="E199">
        <f t="shared" si="32"/>
        <v>2.2430000000000003</v>
      </c>
      <c r="G199" s="156">
        <v>200</v>
      </c>
      <c r="H199" s="158"/>
      <c r="K199" s="83">
        <v>276</v>
      </c>
      <c r="L199" s="99" t="s">
        <v>1703</v>
      </c>
      <c r="N199">
        <f t="shared" si="27"/>
        <v>10.750400000000001</v>
      </c>
      <c r="O199">
        <f t="shared" si="33"/>
        <v>10.75</v>
      </c>
      <c r="P199" s="11">
        <f t="shared" si="31"/>
        <v>4.0000000000084412E-4</v>
      </c>
      <c r="Q199" s="153">
        <v>200</v>
      </c>
      <c r="R199" s="154" t="s">
        <v>1598</v>
      </c>
      <c r="S199" t="s">
        <v>172</v>
      </c>
    </row>
    <row r="200" spans="1:19" x14ac:dyDescent="0.3">
      <c r="A200" s="29" t="s">
        <v>846</v>
      </c>
      <c r="B200" s="29">
        <v>275</v>
      </c>
      <c r="C200" t="s">
        <v>1989</v>
      </c>
      <c r="D200">
        <f t="shared" si="30"/>
        <v>10.728</v>
      </c>
      <c r="E200">
        <f t="shared" si="32"/>
        <v>1.472999999999999</v>
      </c>
      <c r="G200" s="156">
        <v>201</v>
      </c>
      <c r="H200" s="157">
        <v>9.7840000000000007</v>
      </c>
      <c r="K200" s="83">
        <v>277</v>
      </c>
      <c r="L200" s="99">
        <v>7.4213238923378508</v>
      </c>
      <c r="N200">
        <f t="shared" si="27"/>
        <v>10.952</v>
      </c>
      <c r="O200">
        <f t="shared" si="33"/>
        <v>10.952</v>
      </c>
      <c r="P200" s="11">
        <f t="shared" si="31"/>
        <v>0</v>
      </c>
      <c r="Q200" s="153">
        <v>201</v>
      </c>
      <c r="R200" s="154" t="s">
        <v>1599</v>
      </c>
      <c r="S200">
        <v>9.7836999999999996</v>
      </c>
    </row>
    <row r="201" spans="1:19" x14ac:dyDescent="0.3">
      <c r="A201" s="29" t="s">
        <v>847</v>
      </c>
      <c r="B201" s="29">
        <v>276</v>
      </c>
      <c r="C201" t="s">
        <v>1703</v>
      </c>
      <c r="D201">
        <f t="shared" si="30"/>
        <v>10.75</v>
      </c>
      <c r="E201">
        <f t="shared" si="32"/>
        <v>1.5210000000000008</v>
      </c>
      <c r="G201" s="156">
        <v>202</v>
      </c>
      <c r="H201" s="157">
        <v>20.536000000000001</v>
      </c>
      <c r="K201" s="83">
        <v>278</v>
      </c>
      <c r="L201" s="99" t="s">
        <v>1990</v>
      </c>
      <c r="N201">
        <f t="shared" si="27"/>
        <v>14.9396</v>
      </c>
      <c r="O201">
        <f t="shared" si="33"/>
        <v>14.939</v>
      </c>
      <c r="P201" s="11">
        <f t="shared" si="31"/>
        <v>6.0000000000037801E-4</v>
      </c>
      <c r="Q201" s="153">
        <v>202</v>
      </c>
      <c r="R201" s="154" t="s">
        <v>1601</v>
      </c>
      <c r="S201">
        <v>20.536300000000001</v>
      </c>
    </row>
    <row r="202" spans="1:19" x14ac:dyDescent="0.3">
      <c r="A202" s="29" t="s">
        <v>848</v>
      </c>
      <c r="B202" s="29">
        <v>277</v>
      </c>
      <c r="C202">
        <v>7.4213238923378508</v>
      </c>
      <c r="D202">
        <f t="shared" si="30"/>
        <v>10.952</v>
      </c>
      <c r="E202">
        <f t="shared" si="32"/>
        <v>3.5306761076621491</v>
      </c>
      <c r="G202" s="156">
        <v>203</v>
      </c>
      <c r="H202" s="157">
        <v>34.122999999999998</v>
      </c>
      <c r="K202" s="83">
        <v>279</v>
      </c>
      <c r="L202" s="99" t="s">
        <v>1707</v>
      </c>
      <c r="N202">
        <f t="shared" si="27"/>
        <v>9.1172000000000004</v>
      </c>
      <c r="O202">
        <f t="shared" si="33"/>
        <v>9.1170000000000009</v>
      </c>
      <c r="P202" s="11">
        <f t="shared" si="31"/>
        <v>1.9999999999953388E-4</v>
      </c>
      <c r="Q202" s="153">
        <v>203</v>
      </c>
      <c r="R202" s="154" t="s">
        <v>1602</v>
      </c>
      <c r="S202">
        <v>34.122900000000001</v>
      </c>
    </row>
    <row r="203" spans="1:19" x14ac:dyDescent="0.3">
      <c r="A203" s="29" t="s">
        <v>849</v>
      </c>
      <c r="B203" s="29">
        <v>278</v>
      </c>
      <c r="C203" t="s">
        <v>1990</v>
      </c>
      <c r="D203">
        <f t="shared" si="30"/>
        <v>14.939</v>
      </c>
      <c r="E203">
        <f t="shared" si="32"/>
        <v>1.4860000000000007</v>
      </c>
      <c r="G203" s="156">
        <v>204</v>
      </c>
      <c r="H203" s="158"/>
      <c r="K203" s="83">
        <v>28</v>
      </c>
      <c r="L203" s="99" t="s">
        <v>1941</v>
      </c>
      <c r="N203">
        <f t="shared" si="27"/>
        <v>10.953900000000001</v>
      </c>
      <c r="O203">
        <f t="shared" si="33"/>
        <v>10.954000000000001</v>
      </c>
      <c r="P203" s="11">
        <f t="shared" si="31"/>
        <v>-9.9999999999766942E-5</v>
      </c>
      <c r="Q203" s="153">
        <v>204</v>
      </c>
      <c r="R203" s="154" t="s">
        <v>1604</v>
      </c>
      <c r="S203" t="s">
        <v>172</v>
      </c>
    </row>
    <row r="204" spans="1:19" x14ac:dyDescent="0.3">
      <c r="A204" s="29" t="s">
        <v>850</v>
      </c>
      <c r="B204" s="29">
        <v>279</v>
      </c>
      <c r="C204" t="s">
        <v>1707</v>
      </c>
      <c r="D204">
        <f t="shared" si="30"/>
        <v>9.1170000000000009</v>
      </c>
      <c r="E204">
        <f t="shared" si="32"/>
        <v>1.0680000000000014</v>
      </c>
      <c r="G204" s="156">
        <v>205</v>
      </c>
      <c r="H204" s="157">
        <v>5.5270000000000001</v>
      </c>
      <c r="K204" s="83">
        <v>280</v>
      </c>
      <c r="L204" s="99" t="s">
        <v>1709</v>
      </c>
      <c r="N204">
        <f t="shared" si="27"/>
        <v>13.2041</v>
      </c>
      <c r="O204">
        <f t="shared" si="33"/>
        <v>13.204000000000001</v>
      </c>
      <c r="P204" s="11">
        <f t="shared" si="31"/>
        <v>9.9999999999766942E-5</v>
      </c>
      <c r="Q204" s="153">
        <v>205</v>
      </c>
      <c r="R204" s="154" t="s">
        <v>1605</v>
      </c>
      <c r="S204">
        <v>0</v>
      </c>
    </row>
    <row r="205" spans="1:19" x14ac:dyDescent="0.3">
      <c r="A205" s="29" t="s">
        <v>75</v>
      </c>
      <c r="B205" s="29">
        <v>28</v>
      </c>
      <c r="C205" t="s">
        <v>1941</v>
      </c>
      <c r="D205">
        <f t="shared" si="30"/>
        <v>10.954000000000001</v>
      </c>
      <c r="E205">
        <f t="shared" si="32"/>
        <v>1.104000000000001</v>
      </c>
      <c r="G205" s="156">
        <v>206</v>
      </c>
      <c r="H205" s="157">
        <v>21.213999999999999</v>
      </c>
      <c r="K205" s="83">
        <v>281</v>
      </c>
      <c r="L205" s="99">
        <v>26.827000000000002</v>
      </c>
      <c r="N205">
        <f t="shared" si="27"/>
        <v>4.6630000000000003</v>
      </c>
      <c r="O205">
        <f t="shared" si="33"/>
        <v>4.6630000000000003</v>
      </c>
      <c r="P205" s="11">
        <f t="shared" si="31"/>
        <v>0</v>
      </c>
      <c r="Q205" s="153">
        <v>206</v>
      </c>
      <c r="R205" s="154" t="s">
        <v>1606</v>
      </c>
      <c r="S205">
        <v>21.214099999999998</v>
      </c>
    </row>
    <row r="206" spans="1:19" x14ac:dyDescent="0.3">
      <c r="A206" s="29" t="s">
        <v>851</v>
      </c>
      <c r="B206" s="29">
        <v>280</v>
      </c>
      <c r="C206" t="s">
        <v>1709</v>
      </c>
      <c r="D206">
        <f t="shared" si="30"/>
        <v>13.204000000000001</v>
      </c>
      <c r="E206">
        <f t="shared" si="32"/>
        <v>1.4870000000000001</v>
      </c>
      <c r="G206" s="156">
        <v>207</v>
      </c>
      <c r="H206" s="157">
        <v>9.7620000000000005</v>
      </c>
      <c r="K206" s="83">
        <v>282</v>
      </c>
      <c r="L206" s="99">
        <v>21.462941333945857</v>
      </c>
      <c r="N206" t="str">
        <f t="shared" si="27"/>
        <v>не работает</v>
      </c>
      <c r="O206" t="str">
        <f>N206</f>
        <v>не работает</v>
      </c>
      <c r="P206" s="11" t="e">
        <f t="shared" si="31"/>
        <v>#VALUE!</v>
      </c>
      <c r="Q206" s="153">
        <v>207</v>
      </c>
      <c r="R206" s="154" t="s">
        <v>1608</v>
      </c>
      <c r="S206">
        <v>9.7621000000000002</v>
      </c>
    </row>
    <row r="207" spans="1:19" x14ac:dyDescent="0.3">
      <c r="A207" s="29" t="s">
        <v>852</v>
      </c>
      <c r="B207" s="29">
        <v>281</v>
      </c>
      <c r="C207">
        <v>26.827000000000002</v>
      </c>
      <c r="D207">
        <f t="shared" si="30"/>
        <v>4.6630000000000003</v>
      </c>
      <c r="E207">
        <f t="shared" si="32"/>
        <v>-22.164000000000001</v>
      </c>
      <c r="G207" s="156">
        <v>208</v>
      </c>
      <c r="H207" s="157">
        <v>13.385</v>
      </c>
      <c r="K207" s="83">
        <v>283</v>
      </c>
      <c r="L207" s="99" t="s">
        <v>1713</v>
      </c>
      <c r="N207">
        <f t="shared" si="27"/>
        <v>13.9847</v>
      </c>
      <c r="O207">
        <f>VLOOKUP(K207,G:H,2,0)</f>
        <v>13.984999999999999</v>
      </c>
      <c r="P207" s="11">
        <f t="shared" si="31"/>
        <v>-2.9999999999930083E-4</v>
      </c>
      <c r="Q207" s="153">
        <v>208</v>
      </c>
      <c r="R207" s="154" t="s">
        <v>1609</v>
      </c>
      <c r="S207">
        <v>5.0715000000000003</v>
      </c>
    </row>
    <row r="208" spans="1:19" x14ac:dyDescent="0.3">
      <c r="A208" s="29" t="s">
        <v>853</v>
      </c>
      <c r="B208" s="29">
        <v>282</v>
      </c>
      <c r="C208">
        <v>21.462941333945857</v>
      </c>
      <c r="D208" t="str">
        <f t="shared" si="30"/>
        <v>не работает</v>
      </c>
      <c r="E208" t="e">
        <f t="shared" si="32"/>
        <v>#VALUE!</v>
      </c>
      <c r="G208" s="156">
        <v>209</v>
      </c>
      <c r="H208" s="157">
        <v>5.0709999999999997</v>
      </c>
      <c r="K208" s="83">
        <v>284</v>
      </c>
      <c r="L208" s="99">
        <v>4.5215566736649055</v>
      </c>
      <c r="N208" t="str">
        <f t="shared" si="27"/>
        <v>не работает</v>
      </c>
      <c r="O208" t="str">
        <f>N208</f>
        <v>не работает</v>
      </c>
      <c r="P208" s="11" t="e">
        <f t="shared" si="31"/>
        <v>#VALUE!</v>
      </c>
      <c r="Q208" s="153">
        <v>209</v>
      </c>
      <c r="R208" s="154" t="s">
        <v>2020</v>
      </c>
      <c r="S208">
        <v>13.384600000000001</v>
      </c>
    </row>
    <row r="209" spans="1:19" x14ac:dyDescent="0.3">
      <c r="A209" s="29" t="s">
        <v>854</v>
      </c>
      <c r="B209" s="29">
        <v>283</v>
      </c>
      <c r="C209" t="s">
        <v>1713</v>
      </c>
      <c r="D209">
        <f t="shared" si="30"/>
        <v>13.984999999999999</v>
      </c>
      <c r="E209">
        <f t="shared" si="32"/>
        <v>1.9319999999999986</v>
      </c>
      <c r="G209" s="156">
        <v>210</v>
      </c>
      <c r="H209" s="157">
        <v>15.943</v>
      </c>
      <c r="K209" s="83">
        <v>285</v>
      </c>
      <c r="L209" s="99" t="s">
        <v>1716</v>
      </c>
      <c r="N209">
        <f t="shared" si="27"/>
        <v>8.0767000000000007</v>
      </c>
      <c r="O209">
        <f>VLOOKUP(K209,G:H,2,0)</f>
        <v>8.077</v>
      </c>
      <c r="P209" s="11">
        <f t="shared" si="31"/>
        <v>-2.9999999999930083E-4</v>
      </c>
      <c r="Q209" s="153">
        <v>210</v>
      </c>
      <c r="R209" s="154" t="s">
        <v>1610</v>
      </c>
      <c r="S209" t="s">
        <v>2012</v>
      </c>
    </row>
    <row r="210" spans="1:19" x14ac:dyDescent="0.3">
      <c r="A210" s="29" t="s">
        <v>855</v>
      </c>
      <c r="B210" s="29">
        <v>284</v>
      </c>
      <c r="C210">
        <v>4.5215566736649055</v>
      </c>
      <c r="D210" t="str">
        <f t="shared" si="30"/>
        <v>не работает</v>
      </c>
      <c r="E210" t="e">
        <f t="shared" si="32"/>
        <v>#VALUE!</v>
      </c>
      <c r="G210" s="156">
        <v>211</v>
      </c>
      <c r="H210" s="158"/>
      <c r="K210" s="83">
        <v>286</v>
      </c>
      <c r="L210" s="99" t="s">
        <v>1926</v>
      </c>
      <c r="N210">
        <f t="shared" si="27"/>
        <v>12.5097</v>
      </c>
      <c r="O210">
        <f>VLOOKUP(K210,G:H,2,0)</f>
        <v>12.51</v>
      </c>
      <c r="P210" s="11">
        <f t="shared" si="31"/>
        <v>-2.9999999999930083E-4</v>
      </c>
      <c r="Q210" s="153">
        <v>211</v>
      </c>
      <c r="R210" s="154" t="s">
        <v>2021</v>
      </c>
      <c r="S210">
        <v>0</v>
      </c>
    </row>
    <row r="211" spans="1:19" x14ac:dyDescent="0.3">
      <c r="A211" s="29" t="s">
        <v>856</v>
      </c>
      <c r="B211" s="29">
        <v>285</v>
      </c>
      <c r="C211" t="s">
        <v>1716</v>
      </c>
      <c r="D211">
        <f t="shared" si="30"/>
        <v>8.077</v>
      </c>
      <c r="E211">
        <f t="shared" si="32"/>
        <v>0.61699999999999999</v>
      </c>
      <c r="G211" s="156">
        <v>212</v>
      </c>
      <c r="H211" s="157">
        <v>9.4209999999999994</v>
      </c>
      <c r="K211" s="83">
        <v>287</v>
      </c>
      <c r="L211" s="99" t="s">
        <v>1719</v>
      </c>
      <c r="N211">
        <f t="shared" si="27"/>
        <v>7.1559999999999997</v>
      </c>
      <c r="O211">
        <f>VLOOKUP(K211,G:H,2,0)</f>
        <v>7.1559999999999997</v>
      </c>
      <c r="P211" s="11">
        <f t="shared" si="31"/>
        <v>0</v>
      </c>
      <c r="Q211" s="153">
        <v>212</v>
      </c>
      <c r="R211" s="154" t="s">
        <v>1612</v>
      </c>
      <c r="S211" t="s">
        <v>2012</v>
      </c>
    </row>
    <row r="212" spans="1:19" x14ac:dyDescent="0.3">
      <c r="A212" s="29" t="s">
        <v>857</v>
      </c>
      <c r="B212" s="29">
        <v>286</v>
      </c>
      <c r="C212" t="s">
        <v>1926</v>
      </c>
      <c r="D212">
        <f t="shared" si="30"/>
        <v>12.51</v>
      </c>
      <c r="E212">
        <f t="shared" si="32"/>
        <v>-0.35800000000000054</v>
      </c>
      <c r="G212" s="156">
        <v>213</v>
      </c>
      <c r="H212" s="157">
        <v>17.7</v>
      </c>
      <c r="K212" s="83">
        <v>288</v>
      </c>
      <c r="L212" s="99" t="s">
        <v>1721</v>
      </c>
      <c r="N212" t="str">
        <f t="shared" si="27"/>
        <v>не работает</v>
      </c>
      <c r="O212" t="str">
        <f>N212</f>
        <v>не работает</v>
      </c>
      <c r="P212" s="11" t="e">
        <f t="shared" si="31"/>
        <v>#VALUE!</v>
      </c>
      <c r="Q212" s="153">
        <v>213</v>
      </c>
      <c r="R212" s="154" t="s">
        <v>1614</v>
      </c>
      <c r="S212" t="s">
        <v>2012</v>
      </c>
    </row>
    <row r="213" spans="1:19" x14ac:dyDescent="0.3">
      <c r="A213" s="29" t="s">
        <v>858</v>
      </c>
      <c r="B213" s="29">
        <v>287</v>
      </c>
      <c r="C213" t="s">
        <v>1719</v>
      </c>
      <c r="D213">
        <f t="shared" si="30"/>
        <v>7.1559999999999997</v>
      </c>
      <c r="E213">
        <f t="shared" si="32"/>
        <v>0.83099999999999952</v>
      </c>
      <c r="G213" s="156">
        <v>214</v>
      </c>
      <c r="H213" s="157">
        <v>24.545000000000002</v>
      </c>
      <c r="K213" s="83">
        <v>289</v>
      </c>
      <c r="L213" s="99" t="s">
        <v>1723</v>
      </c>
      <c r="N213">
        <f t="shared" si="27"/>
        <v>6.8784999999999998</v>
      </c>
      <c r="O213">
        <f>VLOOKUP(K213,G:H,2,0)</f>
        <v>6.8789999999999996</v>
      </c>
      <c r="P213" s="11">
        <f t="shared" si="31"/>
        <v>-4.9999999999972289E-4</v>
      </c>
      <c r="Q213" s="153">
        <v>214</v>
      </c>
      <c r="R213" s="154" t="s">
        <v>1615</v>
      </c>
      <c r="S213">
        <v>24.545200000000001</v>
      </c>
    </row>
    <row r="214" spans="1:19" x14ac:dyDescent="0.3">
      <c r="A214" s="29" t="s">
        <v>859</v>
      </c>
      <c r="B214" s="29">
        <v>288</v>
      </c>
      <c r="C214" t="s">
        <v>1721</v>
      </c>
      <c r="D214" t="str">
        <f t="shared" si="30"/>
        <v>не работает</v>
      </c>
      <c r="E214" t="e">
        <f t="shared" si="32"/>
        <v>#VALUE!</v>
      </c>
      <c r="G214" s="156">
        <v>215</v>
      </c>
      <c r="H214" s="158"/>
      <c r="K214" s="83">
        <v>29</v>
      </c>
      <c r="L214" s="99" t="s">
        <v>1942</v>
      </c>
      <c r="N214">
        <f t="shared" si="27"/>
        <v>2.085</v>
      </c>
      <c r="O214">
        <f>VLOOKUP(K214,G:H,2,0)</f>
        <v>2.0859999999999999</v>
      </c>
      <c r="P214" s="11">
        <f t="shared" si="31"/>
        <v>-9.9999999999988987E-4</v>
      </c>
      <c r="Q214" s="153">
        <v>215</v>
      </c>
      <c r="R214" s="154" t="s">
        <v>1617</v>
      </c>
      <c r="S214" t="s">
        <v>172</v>
      </c>
    </row>
    <row r="215" spans="1:19" x14ac:dyDescent="0.3">
      <c r="A215" s="29" t="s">
        <v>860</v>
      </c>
      <c r="B215" s="29">
        <v>289</v>
      </c>
      <c r="C215" t="s">
        <v>1723</v>
      </c>
      <c r="D215">
        <f t="shared" si="30"/>
        <v>6.8789999999999996</v>
      </c>
      <c r="E215">
        <f t="shared" si="32"/>
        <v>3.9999999999999147E-2</v>
      </c>
      <c r="G215" s="156">
        <v>216</v>
      </c>
      <c r="H215" s="157">
        <v>19.7</v>
      </c>
      <c r="K215" s="83">
        <v>290</v>
      </c>
      <c r="L215" s="99" t="s">
        <v>1725</v>
      </c>
      <c r="N215">
        <f t="shared" si="27"/>
        <v>19.378699999999998</v>
      </c>
      <c r="O215">
        <f>VLOOKUP(K215,G:H,2,0)</f>
        <v>19.5</v>
      </c>
      <c r="P215" s="11">
        <f t="shared" si="31"/>
        <v>-0.12130000000000152</v>
      </c>
      <c r="Q215" s="153">
        <v>216</v>
      </c>
      <c r="R215" s="154" t="s">
        <v>1619</v>
      </c>
      <c r="S215">
        <v>19.782299999999999</v>
      </c>
    </row>
    <row r="216" spans="1:19" x14ac:dyDescent="0.3">
      <c r="A216" s="29" t="s">
        <v>76</v>
      </c>
      <c r="B216" s="29">
        <v>29</v>
      </c>
      <c r="C216" t="s">
        <v>1942</v>
      </c>
      <c r="D216">
        <f t="shared" si="30"/>
        <v>2.0859999999999999</v>
      </c>
      <c r="E216">
        <f t="shared" si="32"/>
        <v>1.2169999999999999</v>
      </c>
      <c r="G216" s="156">
        <v>217</v>
      </c>
      <c r="H216" s="158"/>
      <c r="K216" s="83">
        <v>291</v>
      </c>
      <c r="L216" s="99" t="s">
        <v>1727</v>
      </c>
      <c r="N216" t="str">
        <f t="shared" si="27"/>
        <v>не работает</v>
      </c>
      <c r="O216" t="str">
        <f>N216</f>
        <v>не работает</v>
      </c>
      <c r="P216" s="11" t="e">
        <f t="shared" si="31"/>
        <v>#VALUE!</v>
      </c>
      <c r="Q216" s="153">
        <v>217</v>
      </c>
      <c r="R216" s="154" t="s">
        <v>1620</v>
      </c>
      <c r="S216" t="s">
        <v>2012</v>
      </c>
    </row>
    <row r="217" spans="1:19" x14ac:dyDescent="0.3">
      <c r="A217" s="29" t="s">
        <v>861</v>
      </c>
      <c r="B217" s="29">
        <v>290</v>
      </c>
      <c r="C217" t="s">
        <v>1725</v>
      </c>
      <c r="D217">
        <f t="shared" si="30"/>
        <v>19.5</v>
      </c>
      <c r="E217">
        <f t="shared" si="32"/>
        <v>2.1550000000000011</v>
      </c>
      <c r="G217" s="156">
        <v>218</v>
      </c>
      <c r="H217" s="158"/>
      <c r="K217" s="83">
        <v>292</v>
      </c>
      <c r="L217" s="99">
        <v>6.2</v>
      </c>
      <c r="N217">
        <f t="shared" si="27"/>
        <v>1.1303000000000001</v>
      </c>
      <c r="O217">
        <f>VLOOKUP(K217,G:H,2,0)</f>
        <v>1.135</v>
      </c>
      <c r="P217" s="11">
        <f t="shared" si="31"/>
        <v>-4.6999999999999265E-3</v>
      </c>
      <c r="Q217" s="153">
        <v>218</v>
      </c>
      <c r="R217" s="154" t="s">
        <v>1621</v>
      </c>
      <c r="S217" t="s">
        <v>2012</v>
      </c>
    </row>
    <row r="218" spans="1:19" x14ac:dyDescent="0.3">
      <c r="A218" s="29" t="s">
        <v>862</v>
      </c>
      <c r="B218" s="29">
        <v>291</v>
      </c>
      <c r="C218" t="s">
        <v>1727</v>
      </c>
      <c r="D218" t="str">
        <f t="shared" si="30"/>
        <v>не работает</v>
      </c>
      <c r="E218" t="e">
        <f t="shared" si="32"/>
        <v>#VALUE!</v>
      </c>
      <c r="G218" s="156">
        <v>219</v>
      </c>
      <c r="H218" s="158"/>
      <c r="K218" s="83">
        <v>293</v>
      </c>
      <c r="L218" s="99" t="s">
        <v>1991</v>
      </c>
      <c r="N218" t="str">
        <f t="shared" si="27"/>
        <v>не работает</v>
      </c>
      <c r="O218">
        <f>VLOOKUP(K218,G:H,2,0)</f>
        <v>4.7549999999999999</v>
      </c>
      <c r="P218" s="11" t="e">
        <f t="shared" si="31"/>
        <v>#VALUE!</v>
      </c>
      <c r="Q218" s="153">
        <v>219</v>
      </c>
      <c r="R218" s="154" t="s">
        <v>1622</v>
      </c>
      <c r="S218" t="s">
        <v>2012</v>
      </c>
    </row>
    <row r="219" spans="1:19" x14ac:dyDescent="0.3">
      <c r="A219" s="29" t="s">
        <v>863</v>
      </c>
      <c r="B219" s="29">
        <v>292</v>
      </c>
      <c r="C219">
        <v>6.2</v>
      </c>
      <c r="D219">
        <f t="shared" si="30"/>
        <v>1.135</v>
      </c>
      <c r="E219">
        <f t="shared" si="32"/>
        <v>-5.0650000000000004</v>
      </c>
      <c r="G219" s="156">
        <v>220</v>
      </c>
      <c r="H219" s="158"/>
      <c r="K219" s="83">
        <v>294</v>
      </c>
      <c r="L219" s="99" t="s">
        <v>1730</v>
      </c>
      <c r="N219">
        <f t="shared" si="27"/>
        <v>5.2679999999999998</v>
      </c>
      <c r="O219">
        <f>VLOOKUP(K219,G:H,2,0)</f>
        <v>5.3</v>
      </c>
      <c r="P219" s="11">
        <f t="shared" si="31"/>
        <v>-3.2000000000000028E-2</v>
      </c>
      <c r="Q219" s="153">
        <v>220</v>
      </c>
      <c r="R219" s="154" t="s">
        <v>1623</v>
      </c>
      <c r="S219" t="s">
        <v>2012</v>
      </c>
    </row>
    <row r="220" spans="1:19" x14ac:dyDescent="0.3">
      <c r="A220" s="29" t="s">
        <v>864</v>
      </c>
      <c r="B220" s="29">
        <v>293</v>
      </c>
      <c r="C220" t="s">
        <v>1991</v>
      </c>
      <c r="D220">
        <f t="shared" si="30"/>
        <v>4.7549999999999999</v>
      </c>
      <c r="E220">
        <f t="shared" si="32"/>
        <v>0.54600000000000026</v>
      </c>
      <c r="G220" s="156">
        <v>221</v>
      </c>
      <c r="H220" s="157">
        <v>11</v>
      </c>
      <c r="K220" s="83">
        <v>295</v>
      </c>
      <c r="L220" s="99">
        <v>8.1654648278192052</v>
      </c>
      <c r="N220" t="str">
        <f t="shared" si="27"/>
        <v>не работает</v>
      </c>
      <c r="O220" t="str">
        <f>N220</f>
        <v>не работает</v>
      </c>
      <c r="P220" s="11" t="e">
        <f t="shared" si="31"/>
        <v>#VALUE!</v>
      </c>
      <c r="Q220" s="153">
        <v>221</v>
      </c>
      <c r="R220" s="154" t="s">
        <v>1624</v>
      </c>
      <c r="S220">
        <v>10.8805</v>
      </c>
    </row>
    <row r="221" spans="1:19" x14ac:dyDescent="0.3">
      <c r="A221" s="29" t="s">
        <v>865</v>
      </c>
      <c r="B221" s="29">
        <v>294</v>
      </c>
      <c r="C221" t="s">
        <v>1730</v>
      </c>
      <c r="D221">
        <f t="shared" si="30"/>
        <v>5.3</v>
      </c>
      <c r="E221">
        <f t="shared" si="32"/>
        <v>2.1849999999999996</v>
      </c>
      <c r="G221" s="156">
        <v>222</v>
      </c>
      <c r="H221" s="158"/>
      <c r="K221" s="83">
        <v>296</v>
      </c>
      <c r="L221" s="99" t="s">
        <v>1733</v>
      </c>
      <c r="N221">
        <f t="shared" si="27"/>
        <v>2.4653</v>
      </c>
      <c r="O221">
        <f>VLOOKUP(K221,G:H,2,0)</f>
        <v>2.4649999999999999</v>
      </c>
      <c r="P221" s="11">
        <f t="shared" si="31"/>
        <v>3.00000000000189E-4</v>
      </c>
      <c r="Q221" s="153">
        <v>222</v>
      </c>
      <c r="R221" s="154" t="s">
        <v>1625</v>
      </c>
      <c r="S221" t="s">
        <v>2012</v>
      </c>
    </row>
    <row r="222" spans="1:19" x14ac:dyDescent="0.3">
      <c r="A222" s="29" t="s">
        <v>866</v>
      </c>
      <c r="B222" s="29">
        <v>295</v>
      </c>
      <c r="C222">
        <v>8.1654648278192052</v>
      </c>
      <c r="D222" t="str">
        <f t="shared" si="30"/>
        <v>не работает</v>
      </c>
      <c r="E222" t="e">
        <f t="shared" si="32"/>
        <v>#VALUE!</v>
      </c>
      <c r="G222" s="156">
        <v>223</v>
      </c>
      <c r="H222" s="158"/>
      <c r="K222" s="83">
        <v>297</v>
      </c>
      <c r="L222" s="99" t="s">
        <v>1992</v>
      </c>
      <c r="N222">
        <f t="shared" ref="N222:N285" si="34">VLOOKUP(K222,Q:S,3,0)</f>
        <v>20.2393</v>
      </c>
      <c r="O222">
        <f>VLOOKUP(K222,G:H,2,0)</f>
        <v>20.239000000000001</v>
      </c>
      <c r="P222" s="11">
        <f t="shared" si="31"/>
        <v>2.9999999999930083E-4</v>
      </c>
      <c r="Q222" s="153">
        <v>223</v>
      </c>
      <c r="R222" s="154" t="s">
        <v>1626</v>
      </c>
      <c r="S222" t="s">
        <v>2012</v>
      </c>
    </row>
    <row r="223" spans="1:19" x14ac:dyDescent="0.3">
      <c r="A223" s="29" t="s">
        <v>867</v>
      </c>
      <c r="B223" s="29">
        <v>296</v>
      </c>
      <c r="C223" t="s">
        <v>1733</v>
      </c>
      <c r="D223">
        <f t="shared" si="30"/>
        <v>2.4649999999999999</v>
      </c>
      <c r="E223">
        <f t="shared" si="32"/>
        <v>0.58599999999999985</v>
      </c>
      <c r="G223" s="156">
        <v>224</v>
      </c>
      <c r="H223" s="157">
        <v>25.568999999999999</v>
      </c>
      <c r="K223" s="83">
        <v>298</v>
      </c>
      <c r="L223" s="99">
        <v>19.063841333945859</v>
      </c>
      <c r="N223">
        <f t="shared" si="34"/>
        <v>20.628299999999999</v>
      </c>
      <c r="O223">
        <f>VLOOKUP(K223,G:H,2,0)</f>
        <v>20.628</v>
      </c>
      <c r="P223" s="11">
        <f t="shared" si="31"/>
        <v>2.9999999999930083E-4</v>
      </c>
      <c r="Q223" s="153">
        <v>224</v>
      </c>
      <c r="R223" s="154" t="s">
        <v>1627</v>
      </c>
      <c r="S223">
        <v>25.568999999999999</v>
      </c>
    </row>
    <row r="224" spans="1:19" x14ac:dyDescent="0.3">
      <c r="A224" s="29" t="s">
        <v>868</v>
      </c>
      <c r="B224" s="29">
        <v>297</v>
      </c>
      <c r="C224" t="s">
        <v>1992</v>
      </c>
      <c r="D224">
        <f t="shared" si="30"/>
        <v>20.239000000000001</v>
      </c>
      <c r="E224">
        <f t="shared" si="32"/>
        <v>2.9009999999999998</v>
      </c>
      <c r="G224" s="156">
        <v>225</v>
      </c>
      <c r="H224" s="158"/>
      <c r="K224" s="83">
        <v>299</v>
      </c>
      <c r="L224" s="99">
        <v>11.779</v>
      </c>
      <c r="N224" t="str">
        <f t="shared" si="34"/>
        <v>снят</v>
      </c>
      <c r="O224" t="str">
        <f t="shared" ref="O224:O225" si="35">N224</f>
        <v>снят</v>
      </c>
      <c r="P224" s="11" t="e">
        <f t="shared" si="31"/>
        <v>#VALUE!</v>
      </c>
      <c r="Q224" s="153">
        <v>225</v>
      </c>
      <c r="R224" s="154" t="s">
        <v>1629</v>
      </c>
      <c r="S224" t="s">
        <v>2012</v>
      </c>
    </row>
    <row r="225" spans="1:19" x14ac:dyDescent="0.3">
      <c r="A225" s="29" t="s">
        <v>869</v>
      </c>
      <c r="B225" s="29">
        <v>298</v>
      </c>
      <c r="C225">
        <v>19.063841333945859</v>
      </c>
      <c r="D225">
        <f t="shared" si="30"/>
        <v>20.628</v>
      </c>
      <c r="E225">
        <f t="shared" si="32"/>
        <v>1.5641586660541407</v>
      </c>
      <c r="G225" s="156">
        <v>226</v>
      </c>
      <c r="H225" s="157">
        <v>21.806999999999999</v>
      </c>
      <c r="K225" s="83">
        <v>3</v>
      </c>
      <c r="L225" s="99" t="s">
        <v>172</v>
      </c>
      <c r="N225" t="str">
        <f t="shared" si="34"/>
        <v>не работает</v>
      </c>
      <c r="O225" t="str">
        <f t="shared" si="35"/>
        <v>не работает</v>
      </c>
      <c r="P225" s="11" t="e">
        <f t="shared" si="31"/>
        <v>#VALUE!</v>
      </c>
      <c r="Q225" s="153">
        <v>226</v>
      </c>
      <c r="R225" s="154" t="s">
        <v>1630</v>
      </c>
      <c r="S225">
        <v>21.807200000000002</v>
      </c>
    </row>
    <row r="226" spans="1:19" x14ac:dyDescent="0.3">
      <c r="A226" s="29" t="s">
        <v>870</v>
      </c>
      <c r="B226" s="29">
        <v>299</v>
      </c>
      <c r="C226">
        <v>11.779</v>
      </c>
      <c r="D226" t="str">
        <f t="shared" si="30"/>
        <v>снят</v>
      </c>
      <c r="E226" t="e">
        <f t="shared" si="32"/>
        <v>#VALUE!</v>
      </c>
      <c r="G226" s="156">
        <v>227</v>
      </c>
      <c r="H226" s="157">
        <v>20.893999999999998</v>
      </c>
      <c r="K226" s="83">
        <v>30</v>
      </c>
      <c r="L226" s="99" t="s">
        <v>1943</v>
      </c>
      <c r="N226">
        <f t="shared" si="34"/>
        <v>24.931000000000001</v>
      </c>
      <c r="O226">
        <f>VLOOKUP(K226,G:H,2,0)</f>
        <v>24.931000000000001</v>
      </c>
      <c r="P226" s="11">
        <f t="shared" si="31"/>
        <v>0</v>
      </c>
      <c r="Q226" s="153">
        <v>227</v>
      </c>
      <c r="R226" s="154" t="s">
        <v>1631</v>
      </c>
      <c r="S226" t="s">
        <v>2012</v>
      </c>
    </row>
    <row r="227" spans="1:19" x14ac:dyDescent="0.3">
      <c r="A227" s="29" t="s">
        <v>18</v>
      </c>
      <c r="B227" s="29">
        <v>3</v>
      </c>
      <c r="C227" t="s">
        <v>172</v>
      </c>
      <c r="D227" t="str">
        <f t="shared" si="30"/>
        <v>не работает</v>
      </c>
      <c r="E227" t="e">
        <f t="shared" si="32"/>
        <v>#VALUE!</v>
      </c>
      <c r="G227" s="156">
        <v>228</v>
      </c>
      <c r="H227" s="158"/>
      <c r="K227" s="83">
        <v>300</v>
      </c>
      <c r="L227" s="99" t="s">
        <v>1738</v>
      </c>
      <c r="N227" t="str">
        <f t="shared" si="34"/>
        <v>снят</v>
      </c>
      <c r="O227" t="str">
        <f>N227</f>
        <v>снят</v>
      </c>
      <c r="P227" s="11" t="e">
        <f t="shared" si="31"/>
        <v>#VALUE!</v>
      </c>
      <c r="Q227" s="153">
        <v>228</v>
      </c>
      <c r="R227" s="154" t="s">
        <v>1633</v>
      </c>
      <c r="S227" t="s">
        <v>2012</v>
      </c>
    </row>
    <row r="228" spans="1:19" x14ac:dyDescent="0.3">
      <c r="A228" s="29" t="s">
        <v>77</v>
      </c>
      <c r="B228" s="29">
        <v>30</v>
      </c>
      <c r="C228" t="s">
        <v>1943</v>
      </c>
      <c r="D228">
        <f t="shared" si="30"/>
        <v>24.931000000000001</v>
      </c>
      <c r="E228">
        <f t="shared" si="32"/>
        <v>2.5740000000000016</v>
      </c>
      <c r="G228" s="156">
        <v>229</v>
      </c>
      <c r="H228" s="158"/>
      <c r="K228" s="83">
        <v>301</v>
      </c>
      <c r="L228" s="99" t="s">
        <v>1993</v>
      </c>
      <c r="N228">
        <f t="shared" si="34"/>
        <v>8.2157</v>
      </c>
      <c r="O228">
        <f>VLOOKUP(K228,G:H,2,0)</f>
        <v>9.2100000000000009</v>
      </c>
      <c r="P228" s="11">
        <f t="shared" si="31"/>
        <v>-0.99430000000000085</v>
      </c>
      <c r="Q228" s="153">
        <v>229</v>
      </c>
      <c r="R228" s="154" t="s">
        <v>1634</v>
      </c>
      <c r="S228" t="s">
        <v>2012</v>
      </c>
    </row>
    <row r="229" spans="1:19" x14ac:dyDescent="0.3">
      <c r="A229" s="29" t="s">
        <v>871</v>
      </c>
      <c r="B229" s="29">
        <v>300</v>
      </c>
      <c r="C229" t="s">
        <v>1738</v>
      </c>
      <c r="D229" t="str">
        <f t="shared" si="30"/>
        <v>снят</v>
      </c>
      <c r="E229" t="e">
        <f t="shared" si="32"/>
        <v>#VALUE!</v>
      </c>
      <c r="G229" s="156">
        <v>230</v>
      </c>
      <c r="H229" s="157">
        <v>12.542</v>
      </c>
      <c r="K229" s="83">
        <v>302</v>
      </c>
      <c r="L229" s="99" t="s">
        <v>1741</v>
      </c>
      <c r="N229">
        <f t="shared" si="34"/>
        <v>3.5691000000000002</v>
      </c>
      <c r="O229">
        <f>VLOOKUP(K229,G:H,2,0)</f>
        <v>3.569</v>
      </c>
      <c r="P229" s="11">
        <f t="shared" si="31"/>
        <v>1.0000000000021103E-4</v>
      </c>
      <c r="Q229" s="153">
        <v>230</v>
      </c>
      <c r="R229" s="154" t="s">
        <v>1635</v>
      </c>
      <c r="S229">
        <v>12.541600000000001</v>
      </c>
    </row>
    <row r="230" spans="1:19" x14ac:dyDescent="0.3">
      <c r="A230" s="29" t="s">
        <v>872</v>
      </c>
      <c r="B230" s="29">
        <v>301</v>
      </c>
      <c r="C230" t="s">
        <v>1993</v>
      </c>
      <c r="D230">
        <f t="shared" si="30"/>
        <v>9.2100000000000009</v>
      </c>
      <c r="E230">
        <f t="shared" si="32"/>
        <v>1.6100000000000012</v>
      </c>
      <c r="G230" s="156">
        <v>231</v>
      </c>
      <c r="H230" s="157">
        <v>16.882999999999999</v>
      </c>
      <c r="K230" s="83">
        <v>303</v>
      </c>
      <c r="L230" s="99">
        <v>9.586566472629789</v>
      </c>
      <c r="N230" t="str">
        <f t="shared" si="34"/>
        <v>не работает</v>
      </c>
      <c r="O230" t="str">
        <f>N230</f>
        <v>не работает</v>
      </c>
      <c r="P230" s="11" t="e">
        <f t="shared" si="31"/>
        <v>#VALUE!</v>
      </c>
      <c r="Q230" s="153">
        <v>231</v>
      </c>
      <c r="R230" s="154" t="s">
        <v>1636</v>
      </c>
      <c r="S230">
        <v>16.882999999999999</v>
      </c>
    </row>
    <row r="231" spans="1:19" x14ac:dyDescent="0.3">
      <c r="A231" s="29" t="s">
        <v>873</v>
      </c>
      <c r="B231" s="29">
        <v>302</v>
      </c>
      <c r="C231" t="s">
        <v>1741</v>
      </c>
      <c r="D231">
        <f t="shared" si="30"/>
        <v>3.569</v>
      </c>
      <c r="E231">
        <f t="shared" si="32"/>
        <v>2.089</v>
      </c>
      <c r="G231" s="156">
        <v>232</v>
      </c>
      <c r="H231" s="158"/>
      <c r="K231" s="83">
        <v>304</v>
      </c>
      <c r="L231" s="99" t="s">
        <v>1744</v>
      </c>
      <c r="N231">
        <f t="shared" si="34"/>
        <v>11.510199999999999</v>
      </c>
      <c r="O231">
        <f>VLOOKUP(K231,G:H,2,0)</f>
        <v>11.51</v>
      </c>
      <c r="P231" s="11">
        <f t="shared" si="31"/>
        <v>1.9999999999953388E-4</v>
      </c>
      <c r="Q231" s="153">
        <v>232</v>
      </c>
      <c r="R231" s="154" t="s">
        <v>1638</v>
      </c>
      <c r="S231" t="s">
        <v>2012</v>
      </c>
    </row>
    <row r="232" spans="1:19" x14ac:dyDescent="0.3">
      <c r="A232" s="29" t="s">
        <v>874</v>
      </c>
      <c r="B232" s="29">
        <v>303</v>
      </c>
      <c r="C232">
        <v>9.586566472629789</v>
      </c>
      <c r="D232" t="str">
        <f t="shared" si="30"/>
        <v>не работает</v>
      </c>
      <c r="E232" t="e">
        <f t="shared" si="32"/>
        <v>#VALUE!</v>
      </c>
      <c r="G232" s="156">
        <v>233</v>
      </c>
      <c r="H232" s="157">
        <v>8.8819999999999997</v>
      </c>
      <c r="K232" s="83">
        <v>305</v>
      </c>
      <c r="L232" s="99" t="s">
        <v>172</v>
      </c>
      <c r="N232">
        <f t="shared" si="34"/>
        <v>29.921600000000002</v>
      </c>
      <c r="O232">
        <f>VLOOKUP(K232,G:H,2,0)</f>
        <v>29.922000000000001</v>
      </c>
      <c r="P232" s="11">
        <f t="shared" si="31"/>
        <v>-3.9999999999906777E-4</v>
      </c>
      <c r="Q232" s="153">
        <v>233</v>
      </c>
      <c r="R232" s="154" t="s">
        <v>1639</v>
      </c>
      <c r="S232">
        <v>8.8816000000000006</v>
      </c>
    </row>
    <row r="233" spans="1:19" x14ac:dyDescent="0.3">
      <c r="A233" s="29" t="s">
        <v>875</v>
      </c>
      <c r="B233" s="29">
        <v>304</v>
      </c>
      <c r="C233" t="s">
        <v>1744</v>
      </c>
      <c r="D233">
        <f t="shared" si="30"/>
        <v>11.51</v>
      </c>
      <c r="E233">
        <f t="shared" si="32"/>
        <v>1.5120000000000005</v>
      </c>
      <c r="G233" s="156">
        <v>234</v>
      </c>
      <c r="H233" s="158"/>
      <c r="K233" s="83">
        <v>306</v>
      </c>
      <c r="L233" s="99">
        <v>14.107342961944063</v>
      </c>
      <c r="N233" t="str">
        <f t="shared" si="34"/>
        <v>не работает</v>
      </c>
      <c r="O233" t="str">
        <f t="shared" ref="O233:O236" si="36">N233</f>
        <v>не работает</v>
      </c>
      <c r="P233" s="11" t="e">
        <f t="shared" si="31"/>
        <v>#VALUE!</v>
      </c>
      <c r="Q233" s="153">
        <v>234</v>
      </c>
      <c r="R233" s="154" t="s">
        <v>1641</v>
      </c>
      <c r="S233" t="s">
        <v>2012</v>
      </c>
    </row>
    <row r="234" spans="1:19" x14ac:dyDescent="0.3">
      <c r="A234" s="29" t="s">
        <v>876</v>
      </c>
      <c r="B234" s="29">
        <v>305</v>
      </c>
      <c r="C234" t="s">
        <v>172</v>
      </c>
      <c r="D234">
        <f t="shared" si="30"/>
        <v>29.922000000000001</v>
      </c>
      <c r="E234" t="e">
        <f t="shared" si="32"/>
        <v>#VALUE!</v>
      </c>
      <c r="G234" s="156">
        <v>235</v>
      </c>
      <c r="H234" s="157">
        <v>7.6429999999999998</v>
      </c>
      <c r="K234" s="83">
        <v>307</v>
      </c>
      <c r="L234" s="99" t="s">
        <v>1748</v>
      </c>
      <c r="N234" t="str">
        <f t="shared" si="34"/>
        <v>не работает</v>
      </c>
      <c r="O234" t="str">
        <f t="shared" si="36"/>
        <v>не работает</v>
      </c>
      <c r="P234" s="11" t="e">
        <f t="shared" si="31"/>
        <v>#VALUE!</v>
      </c>
      <c r="Q234" s="153">
        <v>235</v>
      </c>
      <c r="R234" s="154" t="s">
        <v>1642</v>
      </c>
      <c r="S234">
        <v>7.6430999999999996</v>
      </c>
    </row>
    <row r="235" spans="1:19" x14ac:dyDescent="0.3">
      <c r="A235" s="29" t="s">
        <v>877</v>
      </c>
      <c r="B235" s="29">
        <v>306</v>
      </c>
      <c r="C235">
        <v>14.107342961944063</v>
      </c>
      <c r="D235" t="str">
        <f t="shared" si="30"/>
        <v>не работает</v>
      </c>
      <c r="E235" t="e">
        <f t="shared" si="32"/>
        <v>#VALUE!</v>
      </c>
      <c r="G235" s="156">
        <v>236</v>
      </c>
      <c r="H235" s="158"/>
      <c r="K235" s="83">
        <v>308</v>
      </c>
      <c r="L235" s="99" t="s">
        <v>1927</v>
      </c>
      <c r="N235" t="str">
        <f t="shared" si="34"/>
        <v>не работает</v>
      </c>
      <c r="O235" t="str">
        <f t="shared" si="36"/>
        <v>не работает</v>
      </c>
      <c r="P235" s="11" t="e">
        <f t="shared" si="31"/>
        <v>#VALUE!</v>
      </c>
      <c r="Q235" s="153">
        <v>236</v>
      </c>
      <c r="R235" s="154" t="s">
        <v>1643</v>
      </c>
      <c r="S235" t="s">
        <v>2012</v>
      </c>
    </row>
    <row r="236" spans="1:19" x14ac:dyDescent="0.3">
      <c r="A236" s="29" t="s">
        <v>878</v>
      </c>
      <c r="B236" s="29">
        <v>307</v>
      </c>
      <c r="C236" t="s">
        <v>1748</v>
      </c>
      <c r="D236" t="str">
        <f t="shared" si="30"/>
        <v>не работает</v>
      </c>
      <c r="E236" t="e">
        <f t="shared" si="32"/>
        <v>#VALUE!</v>
      </c>
      <c r="G236" s="156">
        <v>237</v>
      </c>
      <c r="H236" s="157">
        <v>14.7</v>
      </c>
      <c r="K236" s="83">
        <v>309</v>
      </c>
      <c r="L236" s="99" t="s">
        <v>172</v>
      </c>
      <c r="N236" t="str">
        <f t="shared" si="34"/>
        <v>не работает</v>
      </c>
      <c r="O236" t="str">
        <f t="shared" si="36"/>
        <v>не работает</v>
      </c>
      <c r="P236" s="11" t="e">
        <f t="shared" si="31"/>
        <v>#VALUE!</v>
      </c>
      <c r="Q236" s="153">
        <v>237</v>
      </c>
      <c r="R236" s="154" t="s">
        <v>1644</v>
      </c>
      <c r="S236" t="s">
        <v>2012</v>
      </c>
    </row>
    <row r="237" spans="1:19" x14ac:dyDescent="0.3">
      <c r="A237" s="29" t="s">
        <v>879</v>
      </c>
      <c r="B237" s="29">
        <v>308</v>
      </c>
      <c r="C237" t="s">
        <v>1927</v>
      </c>
      <c r="D237" t="str">
        <f t="shared" si="30"/>
        <v>не работает</v>
      </c>
      <c r="E237" t="e">
        <f t="shared" si="32"/>
        <v>#VALUE!</v>
      </c>
      <c r="G237" s="156">
        <v>238</v>
      </c>
      <c r="H237" s="157">
        <v>31.14</v>
      </c>
      <c r="K237" s="83">
        <v>31</v>
      </c>
      <c r="L237" s="99">
        <v>18.936766818434972</v>
      </c>
      <c r="N237">
        <f t="shared" si="34"/>
        <v>19.733599999999999</v>
      </c>
      <c r="O237">
        <f>VLOOKUP(K237,G:H,2,0)</f>
        <v>19.734000000000002</v>
      </c>
      <c r="P237" s="11">
        <f t="shared" si="31"/>
        <v>-4.0000000000262048E-4</v>
      </c>
      <c r="Q237" s="153">
        <v>238</v>
      </c>
      <c r="R237" s="154" t="s">
        <v>1645</v>
      </c>
      <c r="S237" t="s">
        <v>2012</v>
      </c>
    </row>
    <row r="238" spans="1:19" x14ac:dyDescent="0.3">
      <c r="A238" s="29" t="s">
        <v>880</v>
      </c>
      <c r="B238" s="29">
        <v>309</v>
      </c>
      <c r="C238" t="s">
        <v>172</v>
      </c>
      <c r="D238" t="str">
        <f t="shared" si="30"/>
        <v>не работает</v>
      </c>
      <c r="E238" t="e">
        <f t="shared" si="32"/>
        <v>#VALUE!</v>
      </c>
      <c r="G238" s="156">
        <v>239</v>
      </c>
      <c r="H238" s="157">
        <v>20.901</v>
      </c>
      <c r="K238" s="83">
        <v>310</v>
      </c>
      <c r="L238" s="99" t="s">
        <v>1752</v>
      </c>
      <c r="N238" t="str">
        <f t="shared" si="34"/>
        <v>не работает</v>
      </c>
      <c r="O238" t="str">
        <f>N238</f>
        <v>не работает</v>
      </c>
      <c r="P238" s="11" t="e">
        <f t="shared" si="31"/>
        <v>#VALUE!</v>
      </c>
      <c r="Q238" s="153">
        <v>239</v>
      </c>
      <c r="R238" s="154" t="s">
        <v>1646</v>
      </c>
      <c r="S238">
        <v>20.8779</v>
      </c>
    </row>
    <row r="239" spans="1:19" x14ac:dyDescent="0.3">
      <c r="A239" s="29" t="s">
        <v>78</v>
      </c>
      <c r="B239" s="29">
        <v>31</v>
      </c>
      <c r="C239">
        <v>18.936766818434972</v>
      </c>
      <c r="D239">
        <f t="shared" si="30"/>
        <v>19.734000000000002</v>
      </c>
      <c r="E239">
        <f t="shared" si="32"/>
        <v>0.79723318156502998</v>
      </c>
      <c r="G239" s="156">
        <v>240</v>
      </c>
      <c r="H239" s="157">
        <v>15.257</v>
      </c>
      <c r="K239" s="83">
        <v>311</v>
      </c>
      <c r="L239" s="99" t="s">
        <v>1754</v>
      </c>
      <c r="N239">
        <f t="shared" si="34"/>
        <v>11.218</v>
      </c>
      <c r="O239">
        <f>VLOOKUP(K239,G:H,2,0)</f>
        <v>11.218</v>
      </c>
      <c r="P239" s="11">
        <f t="shared" si="31"/>
        <v>0</v>
      </c>
      <c r="Q239" s="153">
        <v>240</v>
      </c>
      <c r="R239" s="154" t="s">
        <v>1648</v>
      </c>
      <c r="S239">
        <v>15.256500000000001</v>
      </c>
    </row>
    <row r="240" spans="1:19" x14ac:dyDescent="0.3">
      <c r="A240" s="29" t="s">
        <v>881</v>
      </c>
      <c r="B240" s="29">
        <v>310</v>
      </c>
      <c r="C240" t="s">
        <v>1752</v>
      </c>
      <c r="D240" t="str">
        <f t="shared" si="30"/>
        <v>не работает</v>
      </c>
      <c r="E240" t="e">
        <f t="shared" si="32"/>
        <v>#VALUE!</v>
      </c>
      <c r="G240" s="156">
        <v>241</v>
      </c>
      <c r="H240" s="157">
        <v>16.623000000000001</v>
      </c>
      <c r="K240" s="83">
        <v>312</v>
      </c>
      <c r="L240" s="99">
        <v>7.4951461651495084</v>
      </c>
      <c r="N240" t="str">
        <f t="shared" si="34"/>
        <v>не работает</v>
      </c>
      <c r="O240" t="str">
        <f t="shared" ref="O240:O242" si="37">N240</f>
        <v>не работает</v>
      </c>
      <c r="P240" s="11" t="e">
        <f t="shared" si="31"/>
        <v>#VALUE!</v>
      </c>
      <c r="Q240" s="153">
        <v>241</v>
      </c>
      <c r="R240" s="154" t="s">
        <v>1650</v>
      </c>
      <c r="S240">
        <v>16.623200000000001</v>
      </c>
    </row>
    <row r="241" spans="1:19" x14ac:dyDescent="0.3">
      <c r="A241" s="29" t="s">
        <v>882</v>
      </c>
      <c r="B241" s="29">
        <v>311</v>
      </c>
      <c r="C241" t="s">
        <v>1754</v>
      </c>
      <c r="D241">
        <f t="shared" si="30"/>
        <v>11.218</v>
      </c>
      <c r="E241">
        <f t="shared" si="32"/>
        <v>0.71199999999999974</v>
      </c>
      <c r="G241" s="156">
        <v>242</v>
      </c>
      <c r="H241" s="157">
        <v>14.6</v>
      </c>
      <c r="K241" s="83">
        <v>313</v>
      </c>
      <c r="L241" s="99" t="s">
        <v>1756</v>
      </c>
      <c r="N241" t="str">
        <f t="shared" si="34"/>
        <v>не работает</v>
      </c>
      <c r="O241" t="str">
        <f t="shared" si="37"/>
        <v>не работает</v>
      </c>
      <c r="P241" s="11" t="e">
        <f t="shared" si="31"/>
        <v>#VALUE!</v>
      </c>
      <c r="Q241" s="153">
        <v>242</v>
      </c>
      <c r="R241" s="154" t="s">
        <v>1651</v>
      </c>
      <c r="S241">
        <v>14.677300000000001</v>
      </c>
    </row>
    <row r="242" spans="1:19" x14ac:dyDescent="0.3">
      <c r="A242" s="29" t="s">
        <v>883</v>
      </c>
      <c r="B242" s="29">
        <v>312</v>
      </c>
      <c r="C242">
        <v>7.4951461651495084</v>
      </c>
      <c r="D242" t="str">
        <f t="shared" si="30"/>
        <v>не работает</v>
      </c>
      <c r="E242" t="e">
        <f t="shared" si="32"/>
        <v>#VALUE!</v>
      </c>
      <c r="G242" s="156">
        <v>243</v>
      </c>
      <c r="H242" s="157">
        <v>18.300999999999998</v>
      </c>
      <c r="K242" s="83">
        <v>314</v>
      </c>
      <c r="L242" s="99" t="s">
        <v>172</v>
      </c>
      <c r="N242" t="str">
        <f t="shared" si="34"/>
        <v>не работает</v>
      </c>
      <c r="O242" t="str">
        <f t="shared" si="37"/>
        <v>не работает</v>
      </c>
      <c r="P242" s="11" t="e">
        <f t="shared" si="31"/>
        <v>#VALUE!</v>
      </c>
      <c r="Q242" s="153">
        <v>243</v>
      </c>
      <c r="R242" s="154" t="s">
        <v>1652</v>
      </c>
      <c r="S242">
        <v>18.300999999999998</v>
      </c>
    </row>
    <row r="243" spans="1:19" x14ac:dyDescent="0.3">
      <c r="A243" s="29" t="s">
        <v>884</v>
      </c>
      <c r="B243" s="29">
        <v>313</v>
      </c>
      <c r="C243" t="s">
        <v>1756</v>
      </c>
      <c r="D243" t="str">
        <f t="shared" si="30"/>
        <v>не работает</v>
      </c>
      <c r="E243" t="e">
        <f t="shared" si="32"/>
        <v>#VALUE!</v>
      </c>
      <c r="G243" s="156">
        <v>244</v>
      </c>
      <c r="H243" s="158"/>
      <c r="K243" s="83">
        <v>315</v>
      </c>
      <c r="L243" s="99" t="s">
        <v>1994</v>
      </c>
      <c r="N243" t="str">
        <f t="shared" si="34"/>
        <v>не работает</v>
      </c>
      <c r="O243">
        <f>VLOOKUP(K243,G:H,2,0)</f>
        <v>12.06</v>
      </c>
      <c r="P243" s="11" t="e">
        <f t="shared" si="31"/>
        <v>#VALUE!</v>
      </c>
      <c r="Q243" s="153">
        <v>244</v>
      </c>
      <c r="R243" s="154" t="s">
        <v>1653</v>
      </c>
      <c r="S243" t="s">
        <v>2012</v>
      </c>
    </row>
    <row r="244" spans="1:19" x14ac:dyDescent="0.3">
      <c r="A244" s="29" t="s">
        <v>885</v>
      </c>
      <c r="B244" s="29">
        <v>314</v>
      </c>
      <c r="C244" t="s">
        <v>172</v>
      </c>
      <c r="D244" t="str">
        <f t="shared" si="30"/>
        <v>не работает</v>
      </c>
      <c r="E244" t="e">
        <f t="shared" si="32"/>
        <v>#VALUE!</v>
      </c>
      <c r="G244" s="156">
        <v>245</v>
      </c>
      <c r="H244" s="158"/>
      <c r="K244" s="83">
        <v>316</v>
      </c>
      <c r="L244" s="99" t="s">
        <v>172</v>
      </c>
      <c r="N244" t="str">
        <f t="shared" si="34"/>
        <v>не работает</v>
      </c>
      <c r="O244" t="str">
        <f t="shared" ref="O244:O247" si="38">N244</f>
        <v>не работает</v>
      </c>
      <c r="P244" s="11" t="e">
        <f t="shared" si="31"/>
        <v>#VALUE!</v>
      </c>
      <c r="Q244" s="153">
        <v>245</v>
      </c>
      <c r="R244" s="154" t="s">
        <v>1655</v>
      </c>
      <c r="S244" t="s">
        <v>2012</v>
      </c>
    </row>
    <row r="245" spans="1:19" x14ac:dyDescent="0.3">
      <c r="A245" s="29" t="s">
        <v>886</v>
      </c>
      <c r="B245" s="29">
        <v>315</v>
      </c>
      <c r="C245" t="s">
        <v>1994</v>
      </c>
      <c r="D245">
        <f t="shared" si="30"/>
        <v>12.06</v>
      </c>
      <c r="E245">
        <f t="shared" si="32"/>
        <v>1.0300000000000011</v>
      </c>
      <c r="G245" s="156">
        <v>246</v>
      </c>
      <c r="H245" s="158"/>
      <c r="K245" s="83">
        <v>317</v>
      </c>
      <c r="L245" s="99" t="s">
        <v>172</v>
      </c>
      <c r="N245" t="str">
        <f t="shared" si="34"/>
        <v>не работает</v>
      </c>
      <c r="O245" t="str">
        <f t="shared" si="38"/>
        <v>не работает</v>
      </c>
      <c r="P245" s="11" t="e">
        <f t="shared" si="31"/>
        <v>#VALUE!</v>
      </c>
      <c r="Q245" s="153">
        <v>246</v>
      </c>
      <c r="R245" s="154" t="s">
        <v>1656</v>
      </c>
      <c r="S245">
        <v>2.6265000000000001</v>
      </c>
    </row>
    <row r="246" spans="1:19" x14ac:dyDescent="0.3">
      <c r="A246" s="29" t="s">
        <v>887</v>
      </c>
      <c r="B246" s="29">
        <v>316</v>
      </c>
      <c r="C246" t="s">
        <v>172</v>
      </c>
      <c r="D246" t="str">
        <f t="shared" si="30"/>
        <v>не работает</v>
      </c>
      <c r="E246" t="e">
        <f t="shared" si="32"/>
        <v>#VALUE!</v>
      </c>
      <c r="G246" s="156">
        <v>247</v>
      </c>
      <c r="H246" s="158"/>
      <c r="K246" s="83">
        <v>318</v>
      </c>
      <c r="L246" s="99" t="s">
        <v>1762</v>
      </c>
      <c r="N246" t="str">
        <f t="shared" si="34"/>
        <v>не работает</v>
      </c>
      <c r="O246" t="str">
        <f t="shared" si="38"/>
        <v>не работает</v>
      </c>
      <c r="P246" s="11" t="e">
        <f t="shared" si="31"/>
        <v>#VALUE!</v>
      </c>
      <c r="Q246" s="153">
        <v>247</v>
      </c>
      <c r="R246" s="154" t="s">
        <v>1657</v>
      </c>
      <c r="S246">
        <v>26.860600000000002</v>
      </c>
    </row>
    <row r="247" spans="1:19" x14ac:dyDescent="0.3">
      <c r="A247" s="29" t="s">
        <v>888</v>
      </c>
      <c r="B247" s="29">
        <v>317</v>
      </c>
      <c r="C247" t="s">
        <v>172</v>
      </c>
      <c r="D247" t="str">
        <f t="shared" si="30"/>
        <v>не работает</v>
      </c>
      <c r="E247" t="e">
        <f t="shared" si="32"/>
        <v>#VALUE!</v>
      </c>
      <c r="G247" s="156">
        <v>248</v>
      </c>
      <c r="H247" s="158"/>
      <c r="K247" s="83">
        <v>319</v>
      </c>
      <c r="L247" s="99">
        <v>8.4326664726297871</v>
      </c>
      <c r="N247" t="str">
        <f t="shared" si="34"/>
        <v>не работает</v>
      </c>
      <c r="O247" t="str">
        <f t="shared" si="38"/>
        <v>не работает</v>
      </c>
      <c r="P247" s="11" t="e">
        <f t="shared" si="31"/>
        <v>#VALUE!</v>
      </c>
      <c r="Q247" s="153">
        <v>248</v>
      </c>
      <c r="R247" s="154" t="s">
        <v>1659</v>
      </c>
      <c r="S247" t="s">
        <v>2012</v>
      </c>
    </row>
    <row r="248" spans="1:19" x14ac:dyDescent="0.3">
      <c r="A248" s="29" t="s">
        <v>889</v>
      </c>
      <c r="B248" s="29">
        <v>318</v>
      </c>
      <c r="C248" t="s">
        <v>1762</v>
      </c>
      <c r="D248" t="str">
        <f t="shared" si="30"/>
        <v>не работает</v>
      </c>
      <c r="E248" t="e">
        <f t="shared" si="32"/>
        <v>#VALUE!</v>
      </c>
      <c r="G248" s="156">
        <v>249</v>
      </c>
      <c r="H248" s="157">
        <v>21.806999999999999</v>
      </c>
      <c r="K248" s="83">
        <v>32</v>
      </c>
      <c r="L248" s="99">
        <v>18.614301646901122</v>
      </c>
      <c r="N248">
        <f t="shared" si="34"/>
        <v>20.5944</v>
      </c>
      <c r="O248">
        <f>VLOOKUP(K248,G:H,2,0)</f>
        <v>20.594000000000001</v>
      </c>
      <c r="P248" s="11">
        <f t="shared" si="31"/>
        <v>3.9999999999906777E-4</v>
      </c>
      <c r="Q248" s="153">
        <v>249</v>
      </c>
      <c r="R248" s="154" t="s">
        <v>1660</v>
      </c>
      <c r="S248">
        <v>21.806899999999999</v>
      </c>
    </row>
    <row r="249" spans="1:19" x14ac:dyDescent="0.3">
      <c r="A249" s="29" t="s">
        <v>890</v>
      </c>
      <c r="B249" s="29">
        <v>319</v>
      </c>
      <c r="C249">
        <v>8.4326664726297871</v>
      </c>
      <c r="D249" t="str">
        <f t="shared" si="30"/>
        <v>не работает</v>
      </c>
      <c r="E249" t="e">
        <f t="shared" si="32"/>
        <v>#VALUE!</v>
      </c>
      <c r="G249" s="156">
        <v>250</v>
      </c>
      <c r="H249" s="157">
        <v>4.6500000000000004</v>
      </c>
      <c r="K249" s="83">
        <v>320</v>
      </c>
      <c r="L249" s="99" t="s">
        <v>172</v>
      </c>
      <c r="N249" t="str">
        <f t="shared" si="34"/>
        <v>не работает</v>
      </c>
      <c r="O249" t="str">
        <f>N249</f>
        <v>не работает</v>
      </c>
      <c r="P249" s="11" t="e">
        <f t="shared" si="31"/>
        <v>#VALUE!</v>
      </c>
      <c r="Q249" s="153">
        <v>250</v>
      </c>
      <c r="R249" s="154" t="s">
        <v>1662</v>
      </c>
      <c r="S249" t="s">
        <v>2012</v>
      </c>
    </row>
    <row r="250" spans="1:19" x14ac:dyDescent="0.3">
      <c r="A250" s="29" t="s">
        <v>79</v>
      </c>
      <c r="B250" s="29">
        <v>32</v>
      </c>
      <c r="C250">
        <v>18.614301646901122</v>
      </c>
      <c r="D250">
        <f t="shared" si="30"/>
        <v>20.594000000000001</v>
      </c>
      <c r="E250">
        <f t="shared" si="32"/>
        <v>1.979698353098879</v>
      </c>
      <c r="G250" s="156">
        <v>251</v>
      </c>
      <c r="H250" s="157">
        <v>4.62</v>
      </c>
      <c r="K250" s="83">
        <v>321</v>
      </c>
      <c r="L250" s="99" t="s">
        <v>1995</v>
      </c>
      <c r="N250" t="str">
        <f t="shared" si="34"/>
        <v>не работает</v>
      </c>
      <c r="O250">
        <f>VLOOKUP(K250,G:H,2,0)</f>
        <v>19</v>
      </c>
      <c r="P250" s="11" t="e">
        <f t="shared" si="31"/>
        <v>#VALUE!</v>
      </c>
      <c r="Q250" s="153">
        <v>251</v>
      </c>
      <c r="R250" s="154" t="s">
        <v>1663</v>
      </c>
      <c r="S250">
        <v>4.6211000000000002</v>
      </c>
    </row>
    <row r="251" spans="1:19" x14ac:dyDescent="0.3">
      <c r="A251" s="29" t="s">
        <v>891</v>
      </c>
      <c r="B251" s="29">
        <v>320</v>
      </c>
      <c r="C251" t="s">
        <v>172</v>
      </c>
      <c r="D251" t="str">
        <f t="shared" si="30"/>
        <v>не работает</v>
      </c>
      <c r="E251" t="e">
        <f t="shared" si="32"/>
        <v>#VALUE!</v>
      </c>
      <c r="G251" s="156">
        <v>252</v>
      </c>
      <c r="H251" s="157">
        <v>13.722</v>
      </c>
      <c r="K251" s="83">
        <v>322</v>
      </c>
      <c r="L251" s="99">
        <v>30.999342961944063</v>
      </c>
      <c r="N251" t="str">
        <f t="shared" si="34"/>
        <v>не работает</v>
      </c>
      <c r="O251" t="str">
        <f t="shared" ref="O251:O252" si="39">N251</f>
        <v>не работает</v>
      </c>
      <c r="P251" s="11" t="e">
        <f t="shared" si="31"/>
        <v>#VALUE!</v>
      </c>
      <c r="Q251" s="153">
        <v>252</v>
      </c>
      <c r="R251" s="154" t="s">
        <v>1665</v>
      </c>
      <c r="S251">
        <v>13.722300000000001</v>
      </c>
    </row>
    <row r="252" spans="1:19" x14ac:dyDescent="0.3">
      <c r="A252" s="29" t="s">
        <v>892</v>
      </c>
      <c r="B252" s="29">
        <v>321</v>
      </c>
      <c r="C252" t="s">
        <v>1995</v>
      </c>
      <c r="D252">
        <f t="shared" si="30"/>
        <v>19</v>
      </c>
      <c r="E252">
        <f t="shared" si="32"/>
        <v>3.0999999999999996</v>
      </c>
      <c r="G252" s="156">
        <v>253</v>
      </c>
      <c r="H252" s="157">
        <v>6.7060000000000004</v>
      </c>
      <c r="K252" s="83">
        <v>323</v>
      </c>
      <c r="L252" s="99">
        <v>17.298987789280631</v>
      </c>
      <c r="N252" t="str">
        <f t="shared" si="34"/>
        <v>не работает</v>
      </c>
      <c r="O252" t="str">
        <f t="shared" si="39"/>
        <v>не работает</v>
      </c>
      <c r="P252" s="11" t="e">
        <f t="shared" si="31"/>
        <v>#VALUE!</v>
      </c>
      <c r="Q252" s="153">
        <v>253</v>
      </c>
      <c r="R252" s="154" t="s">
        <v>1667</v>
      </c>
      <c r="S252" t="s">
        <v>2012</v>
      </c>
    </row>
    <row r="253" spans="1:19" x14ac:dyDescent="0.3">
      <c r="A253" s="29" t="s">
        <v>893</v>
      </c>
      <c r="B253" s="29">
        <v>322</v>
      </c>
      <c r="C253">
        <v>30.999342961944063</v>
      </c>
      <c r="D253" t="str">
        <f t="shared" si="30"/>
        <v>не работает</v>
      </c>
      <c r="E253" t="e">
        <f t="shared" si="32"/>
        <v>#VALUE!</v>
      </c>
      <c r="G253" s="156">
        <v>254</v>
      </c>
      <c r="H253" s="158"/>
      <c r="K253" s="83">
        <v>324</v>
      </c>
      <c r="L253" s="99">
        <v>9.0500000000000007</v>
      </c>
      <c r="N253">
        <f t="shared" si="34"/>
        <v>11.3018</v>
      </c>
      <c r="O253">
        <f>VLOOKUP(K253,G:H,2,0)</f>
        <v>11.302</v>
      </c>
      <c r="P253" s="11">
        <f t="shared" si="31"/>
        <v>-1.9999999999953388E-4</v>
      </c>
      <c r="Q253" s="153">
        <v>254</v>
      </c>
      <c r="R253" s="154" t="s">
        <v>1668</v>
      </c>
      <c r="S253" t="s">
        <v>2012</v>
      </c>
    </row>
    <row r="254" spans="1:19" x14ac:dyDescent="0.3">
      <c r="A254" s="29" t="s">
        <v>894</v>
      </c>
      <c r="B254" s="29">
        <v>323</v>
      </c>
      <c r="C254">
        <v>17.298987789280631</v>
      </c>
      <c r="D254" t="str">
        <f t="shared" si="30"/>
        <v>не работает</v>
      </c>
      <c r="E254" t="e">
        <f t="shared" si="32"/>
        <v>#VALUE!</v>
      </c>
      <c r="G254" s="156">
        <v>255</v>
      </c>
      <c r="H254" s="158"/>
      <c r="K254" s="83">
        <v>325</v>
      </c>
      <c r="L254" s="99" t="s">
        <v>1770</v>
      </c>
      <c r="N254" t="str">
        <f t="shared" si="34"/>
        <v>не работает</v>
      </c>
      <c r="O254" t="str">
        <f>N254</f>
        <v>не работает</v>
      </c>
      <c r="P254" s="11" t="e">
        <f t="shared" si="31"/>
        <v>#VALUE!</v>
      </c>
      <c r="Q254" s="153">
        <v>255</v>
      </c>
      <c r="R254" s="154" t="s">
        <v>1670</v>
      </c>
      <c r="S254">
        <v>4.5176999999999996</v>
      </c>
    </row>
    <row r="255" spans="1:19" x14ac:dyDescent="0.3">
      <c r="A255" s="29" t="s">
        <v>895</v>
      </c>
      <c r="B255" s="29">
        <v>324</v>
      </c>
      <c r="C255">
        <v>9.0500000000000007</v>
      </c>
      <c r="D255">
        <f t="shared" si="30"/>
        <v>11.302</v>
      </c>
      <c r="E255">
        <f t="shared" si="32"/>
        <v>2.2519999999999989</v>
      </c>
      <c r="G255" s="156">
        <v>256</v>
      </c>
      <c r="H255" s="157">
        <v>3.5</v>
      </c>
      <c r="K255" s="83">
        <v>326</v>
      </c>
      <c r="L255" s="99" t="s">
        <v>1997</v>
      </c>
      <c r="N255">
        <f t="shared" si="34"/>
        <v>4.7808000000000002</v>
      </c>
      <c r="O255">
        <f>VLOOKUP(K255,G:H,2,0)</f>
        <v>4.78</v>
      </c>
      <c r="P255" s="11">
        <f t="shared" si="31"/>
        <v>7.9999999999991189E-4</v>
      </c>
      <c r="Q255" s="153">
        <v>256</v>
      </c>
      <c r="R255" s="154" t="s">
        <v>1672</v>
      </c>
      <c r="S255" t="s">
        <v>2012</v>
      </c>
    </row>
    <row r="256" spans="1:19" x14ac:dyDescent="0.3">
      <c r="A256" s="29" t="s">
        <v>896</v>
      </c>
      <c r="B256" s="29">
        <v>325</v>
      </c>
      <c r="C256" t="s">
        <v>1770</v>
      </c>
      <c r="D256" t="str">
        <f t="shared" si="30"/>
        <v>не работает</v>
      </c>
      <c r="E256" t="e">
        <f t="shared" si="32"/>
        <v>#VALUE!</v>
      </c>
      <c r="G256" s="156">
        <v>257</v>
      </c>
      <c r="H256" s="158"/>
      <c r="K256" s="83">
        <v>327</v>
      </c>
      <c r="L256" s="99">
        <v>9.2035664726297881</v>
      </c>
      <c r="N256" t="str">
        <f t="shared" si="34"/>
        <v>не работает</v>
      </c>
      <c r="O256" t="str">
        <f>N256</f>
        <v>не работает</v>
      </c>
      <c r="P256" s="11" t="e">
        <f t="shared" si="31"/>
        <v>#VALUE!</v>
      </c>
      <c r="Q256" s="153">
        <v>257</v>
      </c>
      <c r="R256" s="154" t="s">
        <v>1673</v>
      </c>
      <c r="S256" t="s">
        <v>2014</v>
      </c>
    </row>
    <row r="257" spans="1:19" x14ac:dyDescent="0.3">
      <c r="A257" s="29" t="s">
        <v>897</v>
      </c>
      <c r="B257" s="29">
        <v>326</v>
      </c>
      <c r="C257" t="s">
        <v>1997</v>
      </c>
      <c r="D257">
        <f t="shared" si="30"/>
        <v>4.78</v>
      </c>
      <c r="E257">
        <f t="shared" si="32"/>
        <v>2.5500000000000003</v>
      </c>
      <c r="G257" s="156">
        <v>258</v>
      </c>
      <c r="H257" s="157">
        <v>29.491</v>
      </c>
      <c r="K257" s="83">
        <v>328</v>
      </c>
      <c r="L257" s="99" t="s">
        <v>1774</v>
      </c>
      <c r="N257">
        <f t="shared" si="34"/>
        <v>6.3337000000000003</v>
      </c>
      <c r="O257">
        <f>VLOOKUP(K257,G:H,2,0)</f>
        <v>6.3330000000000002</v>
      </c>
      <c r="P257" s="11">
        <f t="shared" si="31"/>
        <v>7.0000000000014495E-4</v>
      </c>
      <c r="Q257" s="153">
        <v>258</v>
      </c>
      <c r="R257" s="154" t="s">
        <v>1674</v>
      </c>
      <c r="S257">
        <v>29.491099999999999</v>
      </c>
    </row>
    <row r="258" spans="1:19" x14ac:dyDescent="0.3">
      <c r="A258" s="29" t="s">
        <v>898</v>
      </c>
      <c r="B258" s="29">
        <v>327</v>
      </c>
      <c r="C258">
        <v>9.2035664726297881</v>
      </c>
      <c r="D258" t="str">
        <f t="shared" si="30"/>
        <v>не работает</v>
      </c>
      <c r="E258" t="e">
        <f t="shared" si="32"/>
        <v>#VALUE!</v>
      </c>
      <c r="G258" s="156">
        <v>259</v>
      </c>
      <c r="H258" s="158"/>
      <c r="K258" s="83">
        <v>329</v>
      </c>
      <c r="L258" s="99" t="s">
        <v>172</v>
      </c>
      <c r="N258" t="str">
        <f t="shared" si="34"/>
        <v>не работает</v>
      </c>
      <c r="O258" t="str">
        <f>N258</f>
        <v>не работает</v>
      </c>
      <c r="P258" s="11" t="e">
        <f t="shared" si="31"/>
        <v>#VALUE!</v>
      </c>
      <c r="Q258" s="153">
        <v>259</v>
      </c>
      <c r="R258" s="154" t="s">
        <v>1676</v>
      </c>
      <c r="S258" t="s">
        <v>2012</v>
      </c>
    </row>
    <row r="259" spans="1:19" x14ac:dyDescent="0.3">
      <c r="A259" s="29" t="s">
        <v>899</v>
      </c>
      <c r="B259" s="29">
        <v>328</v>
      </c>
      <c r="C259" t="s">
        <v>1774</v>
      </c>
      <c r="D259">
        <f t="shared" ref="D259:D322" si="40">VLOOKUP(B259,K:O,5,0)</f>
        <v>6.3330000000000002</v>
      </c>
      <c r="E259">
        <f t="shared" si="32"/>
        <v>1.8600000000000003</v>
      </c>
      <c r="G259" s="156">
        <v>260</v>
      </c>
      <c r="H259" s="157">
        <v>3.7</v>
      </c>
      <c r="K259" s="83">
        <v>33</v>
      </c>
      <c r="L259" s="99" t="s">
        <v>1388</v>
      </c>
      <c r="N259">
        <f t="shared" si="34"/>
        <v>13.046900000000001</v>
      </c>
      <c r="O259">
        <f>VLOOKUP(K259,G:H,2,0)</f>
        <v>13.047000000000001</v>
      </c>
      <c r="P259" s="11">
        <f t="shared" ref="P259:P322" si="41">N259-O259</f>
        <v>-9.9999999999766942E-5</v>
      </c>
      <c r="Q259" s="153">
        <v>260</v>
      </c>
      <c r="R259" s="154" t="s">
        <v>1678</v>
      </c>
      <c r="S259">
        <v>3.6996000000000002</v>
      </c>
    </row>
    <row r="260" spans="1:19" x14ac:dyDescent="0.3">
      <c r="A260" s="29" t="s">
        <v>900</v>
      </c>
      <c r="B260" s="29">
        <v>329</v>
      </c>
      <c r="C260" t="s">
        <v>172</v>
      </c>
      <c r="D260" t="str">
        <f t="shared" si="40"/>
        <v>не работает</v>
      </c>
      <c r="E260" t="e">
        <f t="shared" ref="E260:E323" si="42">D260-C260</f>
        <v>#VALUE!</v>
      </c>
      <c r="G260" s="156">
        <v>261</v>
      </c>
      <c r="H260" s="157">
        <v>9.8810000000000002</v>
      </c>
      <c r="K260" s="83">
        <v>330</v>
      </c>
      <c r="L260" s="99">
        <v>23.153342961944062</v>
      </c>
      <c r="N260" t="str">
        <f t="shared" si="34"/>
        <v>не работает</v>
      </c>
      <c r="O260" t="str">
        <f>N260</f>
        <v>не работает</v>
      </c>
      <c r="P260" s="11" t="e">
        <f t="shared" si="41"/>
        <v>#VALUE!</v>
      </c>
      <c r="Q260" s="153">
        <v>261</v>
      </c>
      <c r="R260" s="154" t="s">
        <v>1680</v>
      </c>
      <c r="S260">
        <v>9.8810000000000002</v>
      </c>
    </row>
    <row r="261" spans="1:19" x14ac:dyDescent="0.3">
      <c r="A261" s="29" t="s">
        <v>80</v>
      </c>
      <c r="B261" s="29">
        <v>33</v>
      </c>
      <c r="C261" t="s">
        <v>1388</v>
      </c>
      <c r="D261">
        <f t="shared" si="40"/>
        <v>13.047000000000001</v>
      </c>
      <c r="E261">
        <f t="shared" si="42"/>
        <v>1.2780000000000005</v>
      </c>
      <c r="G261" s="156">
        <v>262</v>
      </c>
      <c r="H261" s="157">
        <v>18.228999999999999</v>
      </c>
      <c r="K261" s="83">
        <v>331</v>
      </c>
      <c r="L261" s="99" t="s">
        <v>1996</v>
      </c>
      <c r="N261">
        <f t="shared" si="34"/>
        <v>8.6039999999999992</v>
      </c>
      <c r="O261">
        <f>VLOOKUP(K261,G:H,2,0)</f>
        <v>8.6039999999999992</v>
      </c>
      <c r="P261" s="11">
        <f t="shared" si="41"/>
        <v>0</v>
      </c>
      <c r="Q261" s="153">
        <v>262</v>
      </c>
      <c r="R261" s="154" t="s">
        <v>1682</v>
      </c>
      <c r="S261">
        <v>18.288599999999999</v>
      </c>
    </row>
    <row r="262" spans="1:19" x14ac:dyDescent="0.3">
      <c r="A262" s="29" t="s">
        <v>901</v>
      </c>
      <c r="B262" s="29">
        <v>330</v>
      </c>
      <c r="C262">
        <v>23.153342961944062</v>
      </c>
      <c r="D262" t="str">
        <f t="shared" si="40"/>
        <v>не работает</v>
      </c>
      <c r="E262" t="e">
        <f t="shared" si="42"/>
        <v>#VALUE!</v>
      </c>
      <c r="G262" s="156">
        <v>263</v>
      </c>
      <c r="H262" s="157">
        <v>2.27</v>
      </c>
      <c r="K262" s="83">
        <v>332</v>
      </c>
      <c r="L262" s="99" t="s">
        <v>172</v>
      </c>
      <c r="N262" t="str">
        <f t="shared" si="34"/>
        <v>не работает</v>
      </c>
      <c r="O262" t="str">
        <f t="shared" ref="O262:O263" si="43">N262</f>
        <v>не работает</v>
      </c>
      <c r="P262" s="11" t="e">
        <f t="shared" si="41"/>
        <v>#VALUE!</v>
      </c>
      <c r="Q262" s="153">
        <v>263</v>
      </c>
      <c r="R262" s="154" t="s">
        <v>1684</v>
      </c>
      <c r="S262">
        <v>2.2698</v>
      </c>
    </row>
    <row r="263" spans="1:19" x14ac:dyDescent="0.3">
      <c r="A263" s="29" t="s">
        <v>902</v>
      </c>
      <c r="B263" s="29">
        <v>331</v>
      </c>
      <c r="C263" t="s">
        <v>1996</v>
      </c>
      <c r="D263">
        <f t="shared" si="40"/>
        <v>8.6039999999999992</v>
      </c>
      <c r="E263">
        <f t="shared" si="42"/>
        <v>0.49799999999999933</v>
      </c>
      <c r="G263" s="156">
        <v>264</v>
      </c>
      <c r="H263" s="158"/>
      <c r="K263" s="83">
        <v>333</v>
      </c>
      <c r="L263" s="99">
        <v>9.1705566736649065</v>
      </c>
      <c r="N263" t="str">
        <f t="shared" si="34"/>
        <v>не работает</v>
      </c>
      <c r="O263" t="str">
        <f t="shared" si="43"/>
        <v>не работает</v>
      </c>
      <c r="P263" s="11" t="e">
        <f t="shared" si="41"/>
        <v>#VALUE!</v>
      </c>
      <c r="Q263" s="153">
        <v>264</v>
      </c>
      <c r="R263" s="154" t="s">
        <v>1686</v>
      </c>
      <c r="S263" t="s">
        <v>2012</v>
      </c>
    </row>
    <row r="264" spans="1:19" x14ac:dyDescent="0.3">
      <c r="A264" s="29" t="s">
        <v>903</v>
      </c>
      <c r="B264" s="29">
        <v>332</v>
      </c>
      <c r="C264" t="s">
        <v>172</v>
      </c>
      <c r="D264" t="str">
        <f t="shared" si="40"/>
        <v>не работает</v>
      </c>
      <c r="E264" t="e">
        <f t="shared" si="42"/>
        <v>#VALUE!</v>
      </c>
      <c r="G264" s="156">
        <v>265</v>
      </c>
      <c r="H264" s="158"/>
      <c r="K264" s="83">
        <v>334</v>
      </c>
      <c r="L264" s="99" t="s">
        <v>1781</v>
      </c>
      <c r="N264">
        <f t="shared" si="34"/>
        <v>11.3978</v>
      </c>
      <c r="O264">
        <f>VLOOKUP(K264,G:H,2,0)</f>
        <v>16.882999999999999</v>
      </c>
      <c r="P264" s="11">
        <f t="shared" si="41"/>
        <v>-5.485199999999999</v>
      </c>
      <c r="Q264" s="153">
        <v>265</v>
      </c>
      <c r="R264" s="154" t="s">
        <v>1688</v>
      </c>
      <c r="S264">
        <v>31.860199999999999</v>
      </c>
    </row>
    <row r="265" spans="1:19" x14ac:dyDescent="0.3">
      <c r="A265" s="29" t="s">
        <v>904</v>
      </c>
      <c r="B265" s="29">
        <v>333</v>
      </c>
      <c r="C265">
        <v>9.1705566736649065</v>
      </c>
      <c r="D265" t="str">
        <f t="shared" si="40"/>
        <v>не работает</v>
      </c>
      <c r="E265" t="e">
        <f t="shared" si="42"/>
        <v>#VALUE!</v>
      </c>
      <c r="G265" s="156">
        <v>266</v>
      </c>
      <c r="H265" s="158"/>
      <c r="K265" s="83">
        <v>335</v>
      </c>
      <c r="L265" s="99">
        <v>9.981464827819206</v>
      </c>
      <c r="N265" t="str">
        <f t="shared" si="34"/>
        <v>не работает</v>
      </c>
      <c r="O265" t="str">
        <f>N265</f>
        <v>не работает</v>
      </c>
      <c r="P265" s="11" t="e">
        <f t="shared" si="41"/>
        <v>#VALUE!</v>
      </c>
      <c r="Q265" s="153">
        <v>266</v>
      </c>
      <c r="R265" s="154" t="s">
        <v>1690</v>
      </c>
      <c r="S265" t="s">
        <v>2012</v>
      </c>
    </row>
    <row r="266" spans="1:19" x14ac:dyDescent="0.3">
      <c r="A266" s="29" t="s">
        <v>905</v>
      </c>
      <c r="B266" s="29">
        <v>334</v>
      </c>
      <c r="C266" t="s">
        <v>1781</v>
      </c>
      <c r="D266">
        <f t="shared" si="40"/>
        <v>16.882999999999999</v>
      </c>
      <c r="E266">
        <f t="shared" si="42"/>
        <v>-0.39700000000000202</v>
      </c>
      <c r="G266" s="156">
        <v>267</v>
      </c>
      <c r="H266" s="158"/>
      <c r="K266" s="83">
        <v>336</v>
      </c>
      <c r="L266" s="99" t="s">
        <v>1784</v>
      </c>
      <c r="N266">
        <f t="shared" si="34"/>
        <v>0.15859999999999999</v>
      </c>
      <c r="O266" t="s">
        <v>172</v>
      </c>
      <c r="P266" s="11" t="e">
        <f t="shared" si="41"/>
        <v>#VALUE!</v>
      </c>
      <c r="Q266" s="153">
        <v>267</v>
      </c>
      <c r="R266" s="154" t="s">
        <v>1691</v>
      </c>
      <c r="S266" t="s">
        <v>2012</v>
      </c>
    </row>
    <row r="267" spans="1:19" x14ac:dyDescent="0.3">
      <c r="A267" s="29" t="s">
        <v>906</v>
      </c>
      <c r="B267" s="29">
        <v>335</v>
      </c>
      <c r="C267">
        <v>9.981464827819206</v>
      </c>
      <c r="D267" t="str">
        <f t="shared" si="40"/>
        <v>не работает</v>
      </c>
      <c r="E267" t="e">
        <f t="shared" si="42"/>
        <v>#VALUE!</v>
      </c>
      <c r="G267" s="156">
        <v>268</v>
      </c>
      <c r="H267" s="158"/>
      <c r="K267" s="83">
        <v>337</v>
      </c>
      <c r="L267" s="99" t="s">
        <v>1786</v>
      </c>
      <c r="N267" t="str">
        <f t="shared" si="34"/>
        <v>не работает</v>
      </c>
      <c r="O267" t="str">
        <f t="shared" ref="O267:O269" si="44">N267</f>
        <v>не работает</v>
      </c>
      <c r="P267" s="11" t="e">
        <f t="shared" si="41"/>
        <v>#VALUE!</v>
      </c>
      <c r="Q267" s="153">
        <v>268</v>
      </c>
      <c r="R267" s="154" t="s">
        <v>1692</v>
      </c>
      <c r="S267" t="s">
        <v>2012</v>
      </c>
    </row>
    <row r="268" spans="1:19" x14ac:dyDescent="0.3">
      <c r="A268" s="29" t="s">
        <v>907</v>
      </c>
      <c r="B268" s="29">
        <v>336</v>
      </c>
      <c r="C268" t="s">
        <v>1784</v>
      </c>
      <c r="D268" t="str">
        <f t="shared" si="40"/>
        <v>нет</v>
      </c>
      <c r="E268" t="e">
        <f t="shared" si="42"/>
        <v>#VALUE!</v>
      </c>
      <c r="G268" s="156">
        <v>269</v>
      </c>
      <c r="H268" s="158"/>
      <c r="K268" s="83">
        <v>338</v>
      </c>
      <c r="L268" s="99">
        <v>11.583342961944062</v>
      </c>
      <c r="N268" t="str">
        <f t="shared" si="34"/>
        <v>не работает</v>
      </c>
      <c r="O268" t="str">
        <f t="shared" si="44"/>
        <v>не работает</v>
      </c>
      <c r="P268" s="11" t="e">
        <f t="shared" si="41"/>
        <v>#VALUE!</v>
      </c>
      <c r="Q268" s="153">
        <v>269</v>
      </c>
      <c r="R268" s="154" t="s">
        <v>1693</v>
      </c>
      <c r="S268" t="s">
        <v>2012</v>
      </c>
    </row>
    <row r="269" spans="1:19" x14ac:dyDescent="0.3">
      <c r="A269" s="29" t="s">
        <v>908</v>
      </c>
      <c r="B269" s="29">
        <v>337</v>
      </c>
      <c r="C269" t="s">
        <v>1786</v>
      </c>
      <c r="D269" t="str">
        <f t="shared" si="40"/>
        <v>не работает</v>
      </c>
      <c r="E269" t="e">
        <f t="shared" si="42"/>
        <v>#VALUE!</v>
      </c>
      <c r="G269" s="156">
        <v>270</v>
      </c>
      <c r="H269" s="158"/>
      <c r="K269" s="83">
        <v>339</v>
      </c>
      <c r="L269" s="99">
        <v>11.56198778928063</v>
      </c>
      <c r="N269" t="str">
        <f t="shared" si="34"/>
        <v>не работает</v>
      </c>
      <c r="O269" t="str">
        <f t="shared" si="44"/>
        <v>не работает</v>
      </c>
      <c r="P269" s="11" t="e">
        <f t="shared" si="41"/>
        <v>#VALUE!</v>
      </c>
      <c r="Q269" s="153">
        <v>270</v>
      </c>
      <c r="R269" s="154" t="s">
        <v>1694</v>
      </c>
      <c r="S269" t="s">
        <v>2012</v>
      </c>
    </row>
    <row r="270" spans="1:19" x14ac:dyDescent="0.3">
      <c r="A270" s="29" t="s">
        <v>909</v>
      </c>
      <c r="B270" s="29">
        <v>338</v>
      </c>
      <c r="C270">
        <v>11.583342961944062</v>
      </c>
      <c r="D270" t="str">
        <f t="shared" si="40"/>
        <v>не работает</v>
      </c>
      <c r="E270" t="e">
        <f t="shared" si="42"/>
        <v>#VALUE!</v>
      </c>
      <c r="G270" s="156">
        <v>271</v>
      </c>
      <c r="H270" s="158"/>
      <c r="K270" s="83">
        <v>34</v>
      </c>
      <c r="L270" s="99" t="s">
        <v>1390</v>
      </c>
      <c r="N270">
        <f t="shared" si="34"/>
        <v>9.8668999999999993</v>
      </c>
      <c r="O270">
        <f>VLOOKUP(K270,G:H,2,0)</f>
        <v>9.8659999999999997</v>
      </c>
      <c r="P270" s="11">
        <f t="shared" si="41"/>
        <v>8.9999999999967883E-4</v>
      </c>
      <c r="Q270" s="153">
        <v>271</v>
      </c>
      <c r="R270" s="154" t="s">
        <v>1696</v>
      </c>
      <c r="S270" t="s">
        <v>2012</v>
      </c>
    </row>
    <row r="271" spans="1:19" x14ac:dyDescent="0.3">
      <c r="A271" s="29" t="s">
        <v>910</v>
      </c>
      <c r="B271" s="29">
        <v>339</v>
      </c>
      <c r="C271">
        <v>11.56198778928063</v>
      </c>
      <c r="D271" t="str">
        <f t="shared" si="40"/>
        <v>не работает</v>
      </c>
      <c r="E271" t="e">
        <f t="shared" si="42"/>
        <v>#VALUE!</v>
      </c>
      <c r="G271" s="156">
        <v>272</v>
      </c>
      <c r="H271" s="158"/>
      <c r="K271" s="83">
        <v>340</v>
      </c>
      <c r="L271" s="99" t="s">
        <v>1790</v>
      </c>
      <c r="N271" t="str">
        <f t="shared" si="34"/>
        <v>не работает</v>
      </c>
      <c r="O271">
        <f>VLOOKUP(K271,G:H,2,0)</f>
        <v>10.56</v>
      </c>
      <c r="P271" s="11" t="e">
        <f t="shared" si="41"/>
        <v>#VALUE!</v>
      </c>
      <c r="Q271" s="153">
        <v>272</v>
      </c>
      <c r="R271" s="154" t="s">
        <v>1697</v>
      </c>
      <c r="S271" t="s">
        <v>2012</v>
      </c>
    </row>
    <row r="272" spans="1:19" x14ac:dyDescent="0.3">
      <c r="A272" s="29" t="s">
        <v>81</v>
      </c>
      <c r="B272" s="29">
        <v>34</v>
      </c>
      <c r="C272" t="s">
        <v>1390</v>
      </c>
      <c r="D272">
        <f t="shared" si="40"/>
        <v>9.8659999999999997</v>
      </c>
      <c r="E272">
        <f t="shared" si="42"/>
        <v>0.94200000000000017</v>
      </c>
      <c r="G272" s="156">
        <v>273</v>
      </c>
      <c r="H272" s="158"/>
      <c r="K272" s="83">
        <v>341</v>
      </c>
      <c r="L272" s="99" t="s">
        <v>1792</v>
      </c>
      <c r="N272" t="str">
        <f t="shared" si="34"/>
        <v>не работает</v>
      </c>
      <c r="O272">
        <f>VLOOKUP(K272,G:H,2,0)</f>
        <v>13.81</v>
      </c>
      <c r="P272" s="11" t="e">
        <f t="shared" si="41"/>
        <v>#VALUE!</v>
      </c>
      <c r="Q272" s="153">
        <v>273</v>
      </c>
      <c r="R272" s="154" t="s">
        <v>1698</v>
      </c>
      <c r="S272" t="s">
        <v>2012</v>
      </c>
    </row>
    <row r="273" spans="1:19" x14ac:dyDescent="0.3">
      <c r="A273" s="29" t="s">
        <v>911</v>
      </c>
      <c r="B273" s="29">
        <v>340</v>
      </c>
      <c r="C273" t="s">
        <v>1790</v>
      </c>
      <c r="D273">
        <f t="shared" si="40"/>
        <v>10.56</v>
      </c>
      <c r="E273">
        <f t="shared" si="42"/>
        <v>1.1210000000000004</v>
      </c>
      <c r="G273" s="156">
        <v>274</v>
      </c>
      <c r="H273" s="157">
        <v>12.664</v>
      </c>
      <c r="K273" s="83">
        <v>342</v>
      </c>
      <c r="L273" s="99">
        <v>5.7789999999999999</v>
      </c>
      <c r="N273" t="str">
        <f t="shared" si="34"/>
        <v>не работает</v>
      </c>
      <c r="O273">
        <f>VLOOKUP(K273,G:H,2,0)</f>
        <v>7.4</v>
      </c>
      <c r="P273" s="11" t="e">
        <f t="shared" si="41"/>
        <v>#VALUE!</v>
      </c>
      <c r="Q273" s="153">
        <v>274</v>
      </c>
      <c r="R273" s="154" t="s">
        <v>1699</v>
      </c>
      <c r="S273">
        <v>12.664099999999999</v>
      </c>
    </row>
    <row r="274" spans="1:19" x14ac:dyDescent="0.3">
      <c r="A274" s="29" t="s">
        <v>912</v>
      </c>
      <c r="B274" s="29">
        <v>341</v>
      </c>
      <c r="C274" t="s">
        <v>1792</v>
      </c>
      <c r="D274">
        <f t="shared" si="40"/>
        <v>13.81</v>
      </c>
      <c r="E274">
        <f t="shared" si="42"/>
        <v>0.87800000000000011</v>
      </c>
      <c r="G274" s="156">
        <v>275</v>
      </c>
      <c r="H274" s="157">
        <v>10.728</v>
      </c>
      <c r="K274" s="83">
        <v>343</v>
      </c>
      <c r="L274" s="99" t="s">
        <v>1795</v>
      </c>
      <c r="N274" t="str">
        <f t="shared" si="34"/>
        <v>не работает</v>
      </c>
      <c r="O274">
        <f>VLOOKUP(K274,G:H,2,0)</f>
        <v>9.4979999999999993</v>
      </c>
      <c r="P274" s="11" t="e">
        <f t="shared" si="41"/>
        <v>#VALUE!</v>
      </c>
      <c r="Q274" s="153">
        <v>275</v>
      </c>
      <c r="R274" s="154" t="s">
        <v>1701</v>
      </c>
      <c r="S274">
        <v>10.750400000000001</v>
      </c>
    </row>
    <row r="275" spans="1:19" x14ac:dyDescent="0.3">
      <c r="A275" s="29" t="s">
        <v>913</v>
      </c>
      <c r="B275" s="29">
        <v>342</v>
      </c>
      <c r="C275">
        <v>5.7789999999999999</v>
      </c>
      <c r="D275">
        <f t="shared" si="40"/>
        <v>7.4</v>
      </c>
      <c r="E275">
        <f t="shared" si="42"/>
        <v>1.6210000000000004</v>
      </c>
      <c r="G275" s="156">
        <v>276</v>
      </c>
      <c r="H275" s="157">
        <v>10.75</v>
      </c>
      <c r="K275" s="83">
        <v>344</v>
      </c>
      <c r="L275" s="99" t="s">
        <v>1797</v>
      </c>
      <c r="N275" t="str">
        <f t="shared" si="34"/>
        <v>не работает</v>
      </c>
      <c r="O275" t="str">
        <f t="shared" ref="O275:O276" si="45">N275</f>
        <v>не работает</v>
      </c>
      <c r="P275" s="11" t="e">
        <f t="shared" si="41"/>
        <v>#VALUE!</v>
      </c>
      <c r="Q275" s="153">
        <v>276</v>
      </c>
      <c r="R275" s="154" t="s">
        <v>1702</v>
      </c>
      <c r="S275">
        <v>10.750400000000001</v>
      </c>
    </row>
    <row r="276" spans="1:19" x14ac:dyDescent="0.3">
      <c r="A276" s="29" t="s">
        <v>914</v>
      </c>
      <c r="B276" s="29">
        <v>343</v>
      </c>
      <c r="C276" t="s">
        <v>1795</v>
      </c>
      <c r="D276">
        <f t="shared" si="40"/>
        <v>9.4979999999999993</v>
      </c>
      <c r="E276">
        <f t="shared" si="42"/>
        <v>0.12999999999999901</v>
      </c>
      <c r="G276" s="156">
        <v>277</v>
      </c>
      <c r="H276" s="157">
        <v>10.952</v>
      </c>
      <c r="K276" s="83">
        <v>345</v>
      </c>
      <c r="L276" s="99" t="s">
        <v>1799</v>
      </c>
      <c r="N276" t="str">
        <f t="shared" si="34"/>
        <v>не работает</v>
      </c>
      <c r="O276" t="str">
        <f t="shared" si="45"/>
        <v>не работает</v>
      </c>
      <c r="P276" s="11" t="e">
        <f t="shared" si="41"/>
        <v>#VALUE!</v>
      </c>
      <c r="Q276" s="153">
        <v>277</v>
      </c>
      <c r="R276" s="154" t="s">
        <v>1704</v>
      </c>
      <c r="S276">
        <v>10.952</v>
      </c>
    </row>
    <row r="277" spans="1:19" x14ac:dyDescent="0.3">
      <c r="A277" s="29" t="s">
        <v>915</v>
      </c>
      <c r="B277" s="29">
        <v>344</v>
      </c>
      <c r="C277" t="s">
        <v>1797</v>
      </c>
      <c r="D277" t="str">
        <f t="shared" si="40"/>
        <v>не работает</v>
      </c>
      <c r="E277" t="e">
        <f t="shared" si="42"/>
        <v>#VALUE!</v>
      </c>
      <c r="G277" s="156">
        <v>278</v>
      </c>
      <c r="H277" s="157">
        <v>14.939</v>
      </c>
      <c r="K277" s="83">
        <v>346</v>
      </c>
      <c r="L277" s="99" t="s">
        <v>1801</v>
      </c>
      <c r="N277">
        <f t="shared" si="34"/>
        <v>15.3996</v>
      </c>
      <c r="O277">
        <f>VLOOKUP(K277,G:H,2,0)</f>
        <v>15.4</v>
      </c>
      <c r="P277" s="11">
        <f t="shared" si="41"/>
        <v>-4.0000000000084412E-4</v>
      </c>
      <c r="Q277" s="153">
        <v>278</v>
      </c>
      <c r="R277" s="154" t="s">
        <v>1705</v>
      </c>
      <c r="S277">
        <v>14.9396</v>
      </c>
    </row>
    <row r="278" spans="1:19" x14ac:dyDescent="0.3">
      <c r="A278" s="29" t="s">
        <v>916</v>
      </c>
      <c r="B278" s="29">
        <v>345</v>
      </c>
      <c r="C278" t="s">
        <v>1799</v>
      </c>
      <c r="D278" t="str">
        <f t="shared" si="40"/>
        <v>не работает</v>
      </c>
      <c r="E278" t="e">
        <f t="shared" si="42"/>
        <v>#VALUE!</v>
      </c>
      <c r="G278" s="156">
        <v>279</v>
      </c>
      <c r="H278" s="157">
        <v>9.1170000000000009</v>
      </c>
      <c r="K278" s="83">
        <v>347</v>
      </c>
      <c r="L278" s="99" t="s">
        <v>1803</v>
      </c>
      <c r="N278" t="str">
        <f t="shared" si="34"/>
        <v>не работает</v>
      </c>
      <c r="O278" t="str">
        <f>N278</f>
        <v>не работает</v>
      </c>
      <c r="P278" s="11" t="e">
        <f t="shared" si="41"/>
        <v>#VALUE!</v>
      </c>
      <c r="Q278" s="153">
        <v>279</v>
      </c>
      <c r="R278" s="154" t="s">
        <v>1706</v>
      </c>
      <c r="S278">
        <v>9.1172000000000004</v>
      </c>
    </row>
    <row r="279" spans="1:19" x14ac:dyDescent="0.3">
      <c r="A279" s="29" t="s">
        <v>917</v>
      </c>
      <c r="B279" s="29">
        <v>346</v>
      </c>
      <c r="C279" t="s">
        <v>1801</v>
      </c>
      <c r="D279">
        <f t="shared" si="40"/>
        <v>15.4</v>
      </c>
      <c r="E279">
        <f t="shared" si="42"/>
        <v>3.4939999999999998</v>
      </c>
      <c r="G279" s="156">
        <v>280</v>
      </c>
      <c r="H279" s="157">
        <v>13.204000000000001</v>
      </c>
      <c r="K279" s="83">
        <v>348</v>
      </c>
      <c r="L279" s="99" t="s">
        <v>1998</v>
      </c>
      <c r="N279">
        <f t="shared" si="34"/>
        <v>11.4154</v>
      </c>
      <c r="O279">
        <f>VLOOKUP(K279,G:H,2,0)</f>
        <v>11.414999999999999</v>
      </c>
      <c r="P279" s="11">
        <f t="shared" si="41"/>
        <v>4.0000000000084412E-4</v>
      </c>
      <c r="Q279" s="153">
        <v>280</v>
      </c>
      <c r="R279" s="154" t="s">
        <v>1708</v>
      </c>
      <c r="S279">
        <v>13.2041</v>
      </c>
    </row>
    <row r="280" spans="1:19" x14ac:dyDescent="0.3">
      <c r="A280" s="29" t="s">
        <v>918</v>
      </c>
      <c r="B280" s="29">
        <v>347</v>
      </c>
      <c r="C280" t="s">
        <v>1803</v>
      </c>
      <c r="D280" t="str">
        <f t="shared" si="40"/>
        <v>не работает</v>
      </c>
      <c r="E280" t="e">
        <f t="shared" si="42"/>
        <v>#VALUE!</v>
      </c>
      <c r="G280" s="156">
        <v>281</v>
      </c>
      <c r="H280" s="157">
        <v>4.6630000000000003</v>
      </c>
      <c r="K280" s="83">
        <v>349</v>
      </c>
      <c r="L280" s="99">
        <v>7.948556673664906</v>
      </c>
      <c r="N280" t="str">
        <f t="shared" si="34"/>
        <v>не работает</v>
      </c>
      <c r="O280" t="str">
        <f>N280</f>
        <v>не работает</v>
      </c>
      <c r="P280" s="11" t="e">
        <f t="shared" si="41"/>
        <v>#VALUE!</v>
      </c>
      <c r="Q280" s="153">
        <v>281</v>
      </c>
      <c r="R280" s="154" t="s">
        <v>1710</v>
      </c>
      <c r="S280">
        <v>4.6630000000000003</v>
      </c>
    </row>
    <row r="281" spans="1:19" x14ac:dyDescent="0.3">
      <c r="A281" s="29" t="s">
        <v>919</v>
      </c>
      <c r="B281" s="29">
        <v>348</v>
      </c>
      <c r="C281" t="s">
        <v>1998</v>
      </c>
      <c r="D281">
        <f t="shared" si="40"/>
        <v>11.414999999999999</v>
      </c>
      <c r="E281">
        <f t="shared" si="42"/>
        <v>1.6649999999999991</v>
      </c>
      <c r="G281" s="156">
        <v>282</v>
      </c>
      <c r="H281" s="158"/>
      <c r="K281" s="83">
        <v>35</v>
      </c>
      <c r="L281" s="99">
        <v>11.8125190611342</v>
      </c>
      <c r="N281">
        <f t="shared" si="34"/>
        <v>1.8107</v>
      </c>
      <c r="O281">
        <f>VLOOKUP(K281,G:H,2,0)</f>
        <v>1.81</v>
      </c>
      <c r="P281" s="11">
        <f t="shared" si="41"/>
        <v>6.9999999999992291E-4</v>
      </c>
      <c r="Q281" s="153">
        <v>282</v>
      </c>
      <c r="R281" s="154" t="s">
        <v>1711</v>
      </c>
      <c r="S281" t="s">
        <v>2012</v>
      </c>
    </row>
    <row r="282" spans="1:19" x14ac:dyDescent="0.3">
      <c r="A282" s="29" t="s">
        <v>920</v>
      </c>
      <c r="B282" s="29">
        <v>349</v>
      </c>
      <c r="C282">
        <v>7.948556673664906</v>
      </c>
      <c r="D282" t="str">
        <f t="shared" si="40"/>
        <v>не работает</v>
      </c>
      <c r="E282" t="e">
        <f t="shared" si="42"/>
        <v>#VALUE!</v>
      </c>
      <c r="G282" s="156">
        <v>283</v>
      </c>
      <c r="H282" s="157">
        <v>13.984999999999999</v>
      </c>
      <c r="K282" s="83">
        <v>350</v>
      </c>
      <c r="L282" s="99" t="s">
        <v>1999</v>
      </c>
      <c r="N282" t="str">
        <f t="shared" si="34"/>
        <v>не работает</v>
      </c>
      <c r="O282">
        <f>VLOOKUP(K282,G:H,2,0)</f>
        <v>6.0720000000000001</v>
      </c>
      <c r="P282" s="11" t="e">
        <f t="shared" si="41"/>
        <v>#VALUE!</v>
      </c>
      <c r="Q282" s="153">
        <v>283</v>
      </c>
      <c r="R282" s="154" t="s">
        <v>1712</v>
      </c>
      <c r="S282">
        <v>13.9847</v>
      </c>
    </row>
    <row r="283" spans="1:19" x14ac:dyDescent="0.3">
      <c r="A283" s="29" t="s">
        <v>82</v>
      </c>
      <c r="B283" s="29">
        <v>35</v>
      </c>
      <c r="C283">
        <v>11.8125190611342</v>
      </c>
      <c r="D283">
        <f t="shared" si="40"/>
        <v>1.81</v>
      </c>
      <c r="E283">
        <f t="shared" si="42"/>
        <v>-10.002519061134199</v>
      </c>
      <c r="G283" s="156">
        <v>284</v>
      </c>
      <c r="H283" s="158"/>
      <c r="K283" s="83">
        <v>351</v>
      </c>
      <c r="L283" s="99">
        <v>10.680464827819206</v>
      </c>
      <c r="N283" t="str">
        <f t="shared" si="34"/>
        <v>не работает</v>
      </c>
      <c r="O283" t="str">
        <f t="shared" ref="O283:O285" si="46">N283</f>
        <v>не работает</v>
      </c>
      <c r="P283" s="11" t="e">
        <f t="shared" si="41"/>
        <v>#VALUE!</v>
      </c>
      <c r="Q283" s="153">
        <v>284</v>
      </c>
      <c r="R283" s="154" t="s">
        <v>1714</v>
      </c>
      <c r="S283" t="s">
        <v>2012</v>
      </c>
    </row>
    <row r="284" spans="1:19" x14ac:dyDescent="0.3">
      <c r="A284" s="29" t="s">
        <v>921</v>
      </c>
      <c r="B284" s="29">
        <v>350</v>
      </c>
      <c r="C284" t="s">
        <v>1999</v>
      </c>
      <c r="D284">
        <f t="shared" si="40"/>
        <v>6.0720000000000001</v>
      </c>
      <c r="E284">
        <f t="shared" si="42"/>
        <v>0</v>
      </c>
      <c r="G284" s="156">
        <v>285</v>
      </c>
      <c r="H284" s="157">
        <v>8.077</v>
      </c>
      <c r="K284" s="83">
        <v>352</v>
      </c>
      <c r="L284" s="99" t="s">
        <v>1809</v>
      </c>
      <c r="N284" t="str">
        <f t="shared" si="34"/>
        <v>не работает</v>
      </c>
      <c r="O284" t="str">
        <f t="shared" si="46"/>
        <v>не работает</v>
      </c>
      <c r="P284" s="11" t="e">
        <f t="shared" si="41"/>
        <v>#VALUE!</v>
      </c>
      <c r="Q284" s="153">
        <v>285</v>
      </c>
      <c r="R284" s="154" t="s">
        <v>1715</v>
      </c>
      <c r="S284">
        <v>8.0767000000000007</v>
      </c>
    </row>
    <row r="285" spans="1:19" x14ac:dyDescent="0.3">
      <c r="A285" s="29" t="s">
        <v>922</v>
      </c>
      <c r="B285" s="29">
        <v>351</v>
      </c>
      <c r="C285">
        <v>10.680464827819206</v>
      </c>
      <c r="D285" t="str">
        <f t="shared" si="40"/>
        <v>не работает</v>
      </c>
      <c r="E285" t="e">
        <f t="shared" si="42"/>
        <v>#VALUE!</v>
      </c>
      <c r="G285" s="156">
        <v>286</v>
      </c>
      <c r="H285" s="157">
        <v>12.51</v>
      </c>
      <c r="K285" s="83">
        <v>353</v>
      </c>
      <c r="L285" s="99" t="s">
        <v>172</v>
      </c>
      <c r="N285" t="str">
        <f t="shared" si="34"/>
        <v>не работает</v>
      </c>
      <c r="O285" t="str">
        <f t="shared" si="46"/>
        <v>не работает</v>
      </c>
      <c r="P285" s="11" t="e">
        <f t="shared" si="41"/>
        <v>#VALUE!</v>
      </c>
      <c r="Q285" s="153">
        <v>286</v>
      </c>
      <c r="R285" s="154" t="s">
        <v>1717</v>
      </c>
      <c r="S285">
        <v>12.5097</v>
      </c>
    </row>
    <row r="286" spans="1:19" x14ac:dyDescent="0.3">
      <c r="A286" s="29" t="s">
        <v>923</v>
      </c>
      <c r="B286" s="29">
        <v>352</v>
      </c>
      <c r="C286" t="s">
        <v>1809</v>
      </c>
      <c r="D286" t="str">
        <f t="shared" si="40"/>
        <v>не работает</v>
      </c>
      <c r="E286" t="e">
        <f t="shared" si="42"/>
        <v>#VALUE!</v>
      </c>
      <c r="G286" s="156">
        <v>287</v>
      </c>
      <c r="H286" s="157">
        <v>7.1559999999999997</v>
      </c>
      <c r="K286" s="83">
        <v>354</v>
      </c>
      <c r="L286" s="99" t="s">
        <v>1812</v>
      </c>
      <c r="N286">
        <f t="shared" ref="N286:N349" si="47">VLOOKUP(K286,Q:S,3,0)</f>
        <v>56.465400000000002</v>
      </c>
      <c r="O286">
        <f>VLOOKUP(K286,G:H,2,0)</f>
        <v>57</v>
      </c>
      <c r="P286" s="11">
        <f t="shared" si="41"/>
        <v>-0.53459999999999752</v>
      </c>
      <c r="Q286" s="153">
        <v>287</v>
      </c>
      <c r="R286" s="154" t="s">
        <v>1718</v>
      </c>
      <c r="S286">
        <v>7.1559999999999997</v>
      </c>
    </row>
    <row r="287" spans="1:19" x14ac:dyDescent="0.3">
      <c r="A287" s="29" t="s">
        <v>924</v>
      </c>
      <c r="B287" s="29">
        <v>353</v>
      </c>
      <c r="C287" t="s">
        <v>172</v>
      </c>
      <c r="D287" t="str">
        <f t="shared" si="40"/>
        <v>не работает</v>
      </c>
      <c r="E287" t="e">
        <f t="shared" si="42"/>
        <v>#VALUE!</v>
      </c>
      <c r="G287" s="156">
        <v>288</v>
      </c>
      <c r="H287" s="158"/>
      <c r="K287" s="83">
        <v>355</v>
      </c>
      <c r="L287" s="99">
        <v>5.6619999999999999</v>
      </c>
      <c r="N287" t="str">
        <f t="shared" si="47"/>
        <v>не работает</v>
      </c>
      <c r="O287" t="str">
        <f>N287</f>
        <v>не работает</v>
      </c>
      <c r="P287" s="11" t="e">
        <f t="shared" si="41"/>
        <v>#VALUE!</v>
      </c>
      <c r="Q287" s="153">
        <v>288</v>
      </c>
      <c r="R287" s="154" t="s">
        <v>1720</v>
      </c>
      <c r="S287" t="s">
        <v>2012</v>
      </c>
    </row>
    <row r="288" spans="1:19" x14ac:dyDescent="0.3">
      <c r="A288" s="29" t="s">
        <v>925</v>
      </c>
      <c r="B288" s="29">
        <v>354</v>
      </c>
      <c r="C288" t="s">
        <v>1812</v>
      </c>
      <c r="D288">
        <f t="shared" si="40"/>
        <v>57</v>
      </c>
      <c r="E288">
        <f t="shared" si="42"/>
        <v>7.4309999999999974</v>
      </c>
      <c r="G288" s="156">
        <v>289</v>
      </c>
      <c r="H288" s="157">
        <v>6.8789999999999996</v>
      </c>
      <c r="K288" s="83">
        <v>356</v>
      </c>
      <c r="L288" s="99" t="s">
        <v>2000</v>
      </c>
      <c r="N288">
        <f t="shared" si="47"/>
        <v>35.584899999999998</v>
      </c>
      <c r="O288">
        <f>VLOOKUP(K288,G:H,2,0)</f>
        <v>35.584000000000003</v>
      </c>
      <c r="P288" s="11">
        <f t="shared" si="41"/>
        <v>8.9999999999434976E-4</v>
      </c>
      <c r="Q288" s="153">
        <v>289</v>
      </c>
      <c r="R288" s="154" t="s">
        <v>1722</v>
      </c>
      <c r="S288">
        <v>6.8784999999999998</v>
      </c>
    </row>
    <row r="289" spans="1:19" x14ac:dyDescent="0.3">
      <c r="A289" s="29" t="s">
        <v>926</v>
      </c>
      <c r="B289" s="29">
        <v>355</v>
      </c>
      <c r="C289">
        <v>5.6619999999999999</v>
      </c>
      <c r="D289" t="str">
        <f t="shared" si="40"/>
        <v>не работает</v>
      </c>
      <c r="E289" t="e">
        <f t="shared" si="42"/>
        <v>#VALUE!</v>
      </c>
      <c r="G289" s="156">
        <v>290</v>
      </c>
      <c r="H289" s="157">
        <v>19.5</v>
      </c>
      <c r="K289" s="83">
        <v>357</v>
      </c>
      <c r="L289" s="99" t="s">
        <v>1816</v>
      </c>
      <c r="N289">
        <f t="shared" si="47"/>
        <v>33.895299999999999</v>
      </c>
      <c r="O289">
        <f>N289</f>
        <v>33.895299999999999</v>
      </c>
      <c r="P289" s="11">
        <f t="shared" si="41"/>
        <v>0</v>
      </c>
      <c r="Q289" s="153">
        <v>290</v>
      </c>
      <c r="R289" s="154" t="s">
        <v>1724</v>
      </c>
      <c r="S289">
        <v>19.378699999999998</v>
      </c>
    </row>
    <row r="290" spans="1:19" x14ac:dyDescent="0.3">
      <c r="A290" s="29" t="s">
        <v>927</v>
      </c>
      <c r="B290" s="29">
        <v>356</v>
      </c>
      <c r="C290" t="s">
        <v>2000</v>
      </c>
      <c r="D290">
        <f t="shared" si="40"/>
        <v>35.584000000000003</v>
      </c>
      <c r="E290">
        <f t="shared" si="42"/>
        <v>4.5750000000000028</v>
      </c>
      <c r="G290" s="156">
        <v>291</v>
      </c>
      <c r="H290" s="158"/>
      <c r="K290" s="83">
        <v>358</v>
      </c>
      <c r="L290" s="99" t="s">
        <v>1818</v>
      </c>
      <c r="N290">
        <f t="shared" si="47"/>
        <v>27.703199999999999</v>
      </c>
      <c r="O290">
        <f>N290</f>
        <v>27.703199999999999</v>
      </c>
      <c r="P290" s="11">
        <f t="shared" si="41"/>
        <v>0</v>
      </c>
      <c r="Q290" s="153">
        <v>291</v>
      </c>
      <c r="R290" s="154" t="s">
        <v>1726</v>
      </c>
      <c r="S290" t="s">
        <v>2012</v>
      </c>
    </row>
    <row r="291" spans="1:19" x14ac:dyDescent="0.3">
      <c r="A291" s="29" t="s">
        <v>928</v>
      </c>
      <c r="B291" s="29">
        <v>357</v>
      </c>
      <c r="C291" t="s">
        <v>1816</v>
      </c>
      <c r="D291">
        <f t="shared" si="40"/>
        <v>33.895299999999999</v>
      </c>
      <c r="E291">
        <f t="shared" si="42"/>
        <v>4.4882999999999988</v>
      </c>
      <c r="G291" s="156">
        <v>292</v>
      </c>
      <c r="H291" s="157">
        <v>1.135</v>
      </c>
      <c r="K291" s="83">
        <v>359</v>
      </c>
      <c r="L291" s="99" t="s">
        <v>1820</v>
      </c>
      <c r="N291">
        <f t="shared" si="47"/>
        <v>47.618400000000001</v>
      </c>
      <c r="O291" t="s">
        <v>172</v>
      </c>
      <c r="P291" s="11" t="e">
        <f t="shared" si="41"/>
        <v>#VALUE!</v>
      </c>
      <c r="Q291" s="153">
        <v>292</v>
      </c>
      <c r="R291" s="154" t="s">
        <v>1728</v>
      </c>
      <c r="S291">
        <v>1.1303000000000001</v>
      </c>
    </row>
    <row r="292" spans="1:19" x14ac:dyDescent="0.3">
      <c r="A292" s="29" t="s">
        <v>929</v>
      </c>
      <c r="B292" s="29">
        <v>358</v>
      </c>
      <c r="C292" t="s">
        <v>1818</v>
      </c>
      <c r="D292">
        <f t="shared" si="40"/>
        <v>27.703199999999999</v>
      </c>
      <c r="E292">
        <f t="shared" si="42"/>
        <v>3.9892000000000003</v>
      </c>
      <c r="G292" s="156">
        <v>293</v>
      </c>
      <c r="H292" s="157">
        <v>4.7549999999999999</v>
      </c>
      <c r="K292" s="83">
        <v>36</v>
      </c>
      <c r="L292" s="99">
        <v>21.444884578473228</v>
      </c>
      <c r="N292" t="str">
        <f t="shared" si="47"/>
        <v>не работает</v>
      </c>
      <c r="O292" t="str">
        <f>N292</f>
        <v>не работает</v>
      </c>
      <c r="P292" s="11" t="e">
        <f t="shared" si="41"/>
        <v>#VALUE!</v>
      </c>
      <c r="Q292" s="153">
        <v>293</v>
      </c>
      <c r="R292" s="154" t="s">
        <v>1729</v>
      </c>
      <c r="S292" t="s">
        <v>2012</v>
      </c>
    </row>
    <row r="293" spans="1:19" x14ac:dyDescent="0.3">
      <c r="A293" s="29" t="s">
        <v>930</v>
      </c>
      <c r="B293" s="29">
        <v>359</v>
      </c>
      <c r="C293" t="s">
        <v>1820</v>
      </c>
      <c r="D293" t="str">
        <f t="shared" si="40"/>
        <v>нет</v>
      </c>
      <c r="E293" t="e">
        <f t="shared" si="42"/>
        <v>#VALUE!</v>
      </c>
      <c r="G293" s="156">
        <v>294</v>
      </c>
      <c r="H293" s="157">
        <v>5.3</v>
      </c>
      <c r="K293" s="83">
        <v>360</v>
      </c>
      <c r="L293" s="99" t="s">
        <v>1822</v>
      </c>
      <c r="N293">
        <f t="shared" si="47"/>
        <v>22.706</v>
      </c>
      <c r="O293">
        <f>VLOOKUP(K293,G:H,2,0)</f>
        <v>22.706</v>
      </c>
      <c r="P293" s="11">
        <f t="shared" si="41"/>
        <v>0</v>
      </c>
      <c r="Q293" s="153">
        <v>294</v>
      </c>
      <c r="R293" s="155" t="s">
        <v>1731</v>
      </c>
      <c r="S293">
        <v>5.2679999999999998</v>
      </c>
    </row>
    <row r="294" spans="1:19" x14ac:dyDescent="0.3">
      <c r="A294" s="29" t="s">
        <v>83</v>
      </c>
      <c r="B294" s="29">
        <v>36</v>
      </c>
      <c r="C294">
        <v>21.444884578473228</v>
      </c>
      <c r="D294" t="str">
        <f t="shared" si="40"/>
        <v>не работает</v>
      </c>
      <c r="E294" t="e">
        <f t="shared" si="42"/>
        <v>#VALUE!</v>
      </c>
      <c r="G294" s="156">
        <v>295</v>
      </c>
      <c r="H294" s="158"/>
      <c r="K294" s="83">
        <v>361</v>
      </c>
      <c r="L294" s="99" t="s">
        <v>1824</v>
      </c>
      <c r="N294">
        <f t="shared" si="47"/>
        <v>17.642199999999999</v>
      </c>
      <c r="O294">
        <f>VLOOKUP(K294,G:H,2,0)</f>
        <v>17.641999999999999</v>
      </c>
      <c r="P294" s="11">
        <f t="shared" si="41"/>
        <v>1.9999999999953388E-4</v>
      </c>
      <c r="Q294" s="153">
        <v>295</v>
      </c>
      <c r="R294" s="154" t="s">
        <v>1731</v>
      </c>
      <c r="S294" t="s">
        <v>2012</v>
      </c>
    </row>
    <row r="295" spans="1:19" x14ac:dyDescent="0.3">
      <c r="A295" s="29" t="s">
        <v>931</v>
      </c>
      <c r="B295" s="29">
        <v>360</v>
      </c>
      <c r="C295" t="s">
        <v>1822</v>
      </c>
      <c r="D295">
        <f t="shared" si="40"/>
        <v>22.706</v>
      </c>
      <c r="E295">
        <f t="shared" si="42"/>
        <v>2.820999999999998</v>
      </c>
      <c r="G295" s="156">
        <v>296</v>
      </c>
      <c r="H295" s="157">
        <v>2.4649999999999999</v>
      </c>
      <c r="K295" s="83">
        <v>362</v>
      </c>
      <c r="L295" s="99" t="s">
        <v>172</v>
      </c>
      <c r="N295" t="str">
        <f t="shared" si="47"/>
        <v>не работает</v>
      </c>
      <c r="O295" t="str">
        <f t="shared" ref="O295:O296" si="48">N295</f>
        <v>не работает</v>
      </c>
      <c r="P295" s="11" t="e">
        <f t="shared" si="41"/>
        <v>#VALUE!</v>
      </c>
      <c r="Q295" s="153">
        <v>296</v>
      </c>
      <c r="R295" s="154" t="s">
        <v>1732</v>
      </c>
      <c r="S295">
        <v>2.4653</v>
      </c>
    </row>
    <row r="296" spans="1:19" x14ac:dyDescent="0.3">
      <c r="A296" s="29" t="s">
        <v>932</v>
      </c>
      <c r="B296" s="29">
        <v>361</v>
      </c>
      <c r="C296" t="s">
        <v>1824</v>
      </c>
      <c r="D296">
        <f t="shared" si="40"/>
        <v>17.641999999999999</v>
      </c>
      <c r="E296">
        <f t="shared" si="42"/>
        <v>1.9599999999999991</v>
      </c>
      <c r="G296" s="156">
        <v>297</v>
      </c>
      <c r="H296" s="157">
        <v>20.239000000000001</v>
      </c>
      <c r="K296" s="83">
        <v>363</v>
      </c>
      <c r="L296" s="99" t="s">
        <v>1827</v>
      </c>
      <c r="N296" t="str">
        <f t="shared" si="47"/>
        <v>не работает</v>
      </c>
      <c r="O296" t="str">
        <f t="shared" si="48"/>
        <v>не работает</v>
      </c>
      <c r="P296" s="11" t="e">
        <f t="shared" si="41"/>
        <v>#VALUE!</v>
      </c>
      <c r="Q296" s="153">
        <v>297</v>
      </c>
      <c r="R296" s="154" t="s">
        <v>1734</v>
      </c>
      <c r="S296">
        <v>20.2393</v>
      </c>
    </row>
    <row r="297" spans="1:19" x14ac:dyDescent="0.3">
      <c r="A297" s="29" t="s">
        <v>933</v>
      </c>
      <c r="B297" s="29">
        <v>362</v>
      </c>
      <c r="C297" t="s">
        <v>172</v>
      </c>
      <c r="D297" t="str">
        <f t="shared" si="40"/>
        <v>не работает</v>
      </c>
      <c r="E297" t="e">
        <f t="shared" si="42"/>
        <v>#VALUE!</v>
      </c>
      <c r="G297" s="156">
        <v>298</v>
      </c>
      <c r="H297" s="157">
        <v>20.628</v>
      </c>
      <c r="K297" s="83">
        <v>364</v>
      </c>
      <c r="L297" s="99" t="s">
        <v>1829</v>
      </c>
      <c r="N297">
        <f t="shared" si="47"/>
        <v>21.171600000000002</v>
      </c>
      <c r="O297">
        <f>VLOOKUP(K297,G:H,2,0)</f>
        <v>21.172000000000001</v>
      </c>
      <c r="P297" s="11">
        <f t="shared" si="41"/>
        <v>-3.9999999999906777E-4</v>
      </c>
      <c r="Q297" s="153">
        <v>298</v>
      </c>
      <c r="R297" s="154" t="s">
        <v>1735</v>
      </c>
      <c r="S297">
        <v>20.628299999999999</v>
      </c>
    </row>
    <row r="298" spans="1:19" x14ac:dyDescent="0.3">
      <c r="A298" s="29" t="s">
        <v>934</v>
      </c>
      <c r="B298" s="29">
        <v>363</v>
      </c>
      <c r="C298" t="s">
        <v>1827</v>
      </c>
      <c r="D298" t="str">
        <f t="shared" si="40"/>
        <v>не работает</v>
      </c>
      <c r="E298" t="e">
        <f t="shared" si="42"/>
        <v>#VALUE!</v>
      </c>
      <c r="G298" s="156">
        <v>299</v>
      </c>
      <c r="H298" s="158"/>
      <c r="K298" s="83">
        <v>365</v>
      </c>
      <c r="L298" s="99" t="s">
        <v>1464</v>
      </c>
      <c r="N298">
        <f t="shared" si="47"/>
        <v>13.5844</v>
      </c>
      <c r="O298">
        <f>VLOOKUP(K298,G:H,2,0)</f>
        <v>13.532</v>
      </c>
      <c r="P298" s="11">
        <f t="shared" si="41"/>
        <v>5.2400000000000446E-2</v>
      </c>
      <c r="Q298" s="153">
        <v>299</v>
      </c>
      <c r="R298" s="154" t="s">
        <v>1736</v>
      </c>
      <c r="S298" t="s">
        <v>2014</v>
      </c>
    </row>
    <row r="299" spans="1:19" x14ac:dyDescent="0.3">
      <c r="A299" s="29" t="s">
        <v>935</v>
      </c>
      <c r="B299" s="29">
        <v>364</v>
      </c>
      <c r="C299" t="s">
        <v>1829</v>
      </c>
      <c r="D299">
        <f t="shared" si="40"/>
        <v>21.172000000000001</v>
      </c>
      <c r="E299">
        <f t="shared" si="42"/>
        <v>2.8790000000000013</v>
      </c>
      <c r="G299" s="156">
        <v>300</v>
      </c>
      <c r="H299" s="158"/>
      <c r="K299" s="83">
        <v>366</v>
      </c>
      <c r="L299" s="99" t="s">
        <v>1832</v>
      </c>
      <c r="N299" t="str">
        <f t="shared" si="47"/>
        <v>не работает</v>
      </c>
      <c r="O299" t="str">
        <f>N299</f>
        <v>не работает</v>
      </c>
      <c r="P299" s="11" t="e">
        <f t="shared" si="41"/>
        <v>#VALUE!</v>
      </c>
      <c r="Q299" s="153">
        <v>300</v>
      </c>
      <c r="R299" s="154" t="s">
        <v>1737</v>
      </c>
      <c r="S299" t="s">
        <v>2014</v>
      </c>
    </row>
    <row r="300" spans="1:19" x14ac:dyDescent="0.3">
      <c r="A300" s="29" t="s">
        <v>936</v>
      </c>
      <c r="B300" s="29">
        <v>365</v>
      </c>
      <c r="C300" t="s">
        <v>1464</v>
      </c>
      <c r="D300">
        <f t="shared" si="40"/>
        <v>13.532</v>
      </c>
      <c r="E300">
        <f t="shared" si="42"/>
        <v>1.7080000000000002</v>
      </c>
      <c r="G300" s="156">
        <v>301</v>
      </c>
      <c r="H300" s="157">
        <v>9.2100000000000009</v>
      </c>
      <c r="K300" s="83">
        <v>367</v>
      </c>
      <c r="L300" s="99">
        <v>25.577999999999999</v>
      </c>
      <c r="N300">
        <f t="shared" si="47"/>
        <v>28.933399999999999</v>
      </c>
      <c r="O300">
        <f>VLOOKUP(K300,G:H,2,0)</f>
        <v>28.934000000000001</v>
      </c>
      <c r="P300" s="11">
        <f t="shared" si="41"/>
        <v>-6.0000000000215437E-4</v>
      </c>
      <c r="Q300" s="153">
        <v>301</v>
      </c>
      <c r="R300" s="154" t="s">
        <v>1739</v>
      </c>
      <c r="S300">
        <v>8.2157</v>
      </c>
    </row>
    <row r="301" spans="1:19" x14ac:dyDescent="0.3">
      <c r="A301" s="29" t="s">
        <v>937</v>
      </c>
      <c r="B301" s="29">
        <v>366</v>
      </c>
      <c r="C301" t="s">
        <v>1832</v>
      </c>
      <c r="D301" t="str">
        <f t="shared" si="40"/>
        <v>не работает</v>
      </c>
      <c r="E301" t="e">
        <f t="shared" si="42"/>
        <v>#VALUE!</v>
      </c>
      <c r="G301" s="156">
        <v>302</v>
      </c>
      <c r="H301" s="157">
        <v>3.569</v>
      </c>
      <c r="K301" s="83">
        <v>368</v>
      </c>
      <c r="L301" s="99" t="s">
        <v>172</v>
      </c>
      <c r="N301" t="str">
        <f t="shared" si="47"/>
        <v>не работает</v>
      </c>
      <c r="O301" t="str">
        <f>N301</f>
        <v>не работает</v>
      </c>
      <c r="P301" s="11" t="e">
        <f t="shared" si="41"/>
        <v>#VALUE!</v>
      </c>
      <c r="Q301" s="153">
        <v>302</v>
      </c>
      <c r="R301" s="154" t="s">
        <v>1740</v>
      </c>
      <c r="S301">
        <v>3.5691000000000002</v>
      </c>
    </row>
    <row r="302" spans="1:19" x14ac:dyDescent="0.3">
      <c r="A302" s="29" t="s">
        <v>938</v>
      </c>
      <c r="B302" s="29">
        <v>367</v>
      </c>
      <c r="C302">
        <v>25.577999999999999</v>
      </c>
      <c r="D302">
        <f t="shared" si="40"/>
        <v>28.934000000000001</v>
      </c>
      <c r="E302">
        <f t="shared" si="42"/>
        <v>3.3560000000000016</v>
      </c>
      <c r="G302" s="156">
        <v>303</v>
      </c>
      <c r="H302" s="158"/>
      <c r="K302" s="83">
        <v>369</v>
      </c>
      <c r="L302" s="99">
        <v>12.1</v>
      </c>
      <c r="N302">
        <f t="shared" si="47"/>
        <v>13.9277</v>
      </c>
      <c r="O302">
        <f t="shared" ref="O302:O316" si="49">VLOOKUP(K302,G:H,2,0)</f>
        <v>13.928000000000001</v>
      </c>
      <c r="P302" s="11">
        <f t="shared" si="41"/>
        <v>-3.0000000000107718E-4</v>
      </c>
      <c r="Q302" s="153">
        <v>303</v>
      </c>
      <c r="R302" s="154" t="s">
        <v>1742</v>
      </c>
      <c r="S302" t="s">
        <v>2012</v>
      </c>
    </row>
    <row r="303" spans="1:19" x14ac:dyDescent="0.3">
      <c r="A303" s="29" t="s">
        <v>939</v>
      </c>
      <c r="B303" s="29">
        <v>368</v>
      </c>
      <c r="C303" t="s">
        <v>172</v>
      </c>
      <c r="D303" t="str">
        <f t="shared" si="40"/>
        <v>не работает</v>
      </c>
      <c r="E303" t="e">
        <f t="shared" si="42"/>
        <v>#VALUE!</v>
      </c>
      <c r="G303" s="156">
        <v>304</v>
      </c>
      <c r="H303" s="157">
        <v>11.51</v>
      </c>
      <c r="K303" s="83">
        <v>37</v>
      </c>
      <c r="L303" s="99" t="s">
        <v>1394</v>
      </c>
      <c r="N303">
        <f t="shared" si="47"/>
        <v>19.1737</v>
      </c>
      <c r="O303">
        <f t="shared" si="49"/>
        <v>19.173999999999999</v>
      </c>
      <c r="P303" s="11">
        <f t="shared" si="41"/>
        <v>-2.9999999999930083E-4</v>
      </c>
      <c r="Q303" s="153">
        <v>304</v>
      </c>
      <c r="R303" s="154" t="s">
        <v>1743</v>
      </c>
      <c r="S303">
        <v>11.510199999999999</v>
      </c>
    </row>
    <row r="304" spans="1:19" x14ac:dyDescent="0.3">
      <c r="A304" s="29" t="s">
        <v>940</v>
      </c>
      <c r="B304" s="29">
        <v>369</v>
      </c>
      <c r="C304">
        <v>12.1</v>
      </c>
      <c r="D304">
        <f t="shared" si="40"/>
        <v>13.928000000000001</v>
      </c>
      <c r="E304">
        <f t="shared" si="42"/>
        <v>1.8280000000000012</v>
      </c>
      <c r="G304" s="156">
        <v>305</v>
      </c>
      <c r="H304" s="157">
        <v>29.922000000000001</v>
      </c>
      <c r="K304" s="83">
        <v>370</v>
      </c>
      <c r="L304" s="99" t="s">
        <v>1837</v>
      </c>
      <c r="N304">
        <f t="shared" si="47"/>
        <v>11.368600000000001</v>
      </c>
      <c r="O304">
        <f t="shared" si="49"/>
        <v>17.367999999999999</v>
      </c>
      <c r="P304" s="11">
        <f t="shared" si="41"/>
        <v>-5.9993999999999978</v>
      </c>
      <c r="Q304" s="153">
        <v>305</v>
      </c>
      <c r="R304" s="154" t="s">
        <v>1745</v>
      </c>
      <c r="S304">
        <v>29.921600000000002</v>
      </c>
    </row>
    <row r="305" spans="1:19" x14ac:dyDescent="0.3">
      <c r="A305" s="29" t="s">
        <v>84</v>
      </c>
      <c r="B305" s="29">
        <v>37</v>
      </c>
      <c r="C305" t="s">
        <v>1394</v>
      </c>
      <c r="D305">
        <f t="shared" si="40"/>
        <v>19.173999999999999</v>
      </c>
      <c r="E305">
        <f t="shared" si="42"/>
        <v>2.4029999999999987</v>
      </c>
      <c r="G305" s="156">
        <v>306</v>
      </c>
      <c r="H305" s="158"/>
      <c r="K305" s="83">
        <v>371</v>
      </c>
      <c r="L305" s="99">
        <v>1.9730000000000001</v>
      </c>
      <c r="N305">
        <f t="shared" si="47"/>
        <v>3.706</v>
      </c>
      <c r="O305">
        <f t="shared" si="49"/>
        <v>3.7029999999999998</v>
      </c>
      <c r="P305" s="11">
        <f t="shared" si="41"/>
        <v>3.0000000000001137E-3</v>
      </c>
      <c r="Q305" s="153">
        <v>306</v>
      </c>
      <c r="R305" s="154" t="s">
        <v>1746</v>
      </c>
      <c r="S305" t="s">
        <v>2012</v>
      </c>
    </row>
    <row r="306" spans="1:19" x14ac:dyDescent="0.3">
      <c r="A306" s="29" t="s">
        <v>941</v>
      </c>
      <c r="B306" s="29">
        <v>370</v>
      </c>
      <c r="C306" t="s">
        <v>1837</v>
      </c>
      <c r="D306">
        <f t="shared" si="40"/>
        <v>17.367999999999999</v>
      </c>
      <c r="E306">
        <f t="shared" si="42"/>
        <v>2.5009999999999977</v>
      </c>
      <c r="G306" s="156">
        <v>307</v>
      </c>
      <c r="H306" s="158"/>
      <c r="K306" s="83">
        <v>372</v>
      </c>
      <c r="L306" s="99">
        <v>13.85</v>
      </c>
      <c r="N306">
        <f t="shared" si="47"/>
        <v>16.025400000000001</v>
      </c>
      <c r="O306">
        <f t="shared" si="49"/>
        <v>16.024999999999999</v>
      </c>
      <c r="P306" s="11">
        <f t="shared" si="41"/>
        <v>4.0000000000262048E-4</v>
      </c>
      <c r="Q306" s="153">
        <v>307</v>
      </c>
      <c r="R306" s="154" t="s">
        <v>1747</v>
      </c>
      <c r="S306" t="s">
        <v>2012</v>
      </c>
    </row>
    <row r="307" spans="1:19" x14ac:dyDescent="0.3">
      <c r="A307" s="29" t="s">
        <v>942</v>
      </c>
      <c r="B307" s="29">
        <v>371</v>
      </c>
      <c r="C307">
        <v>1.9730000000000001</v>
      </c>
      <c r="D307">
        <f t="shared" si="40"/>
        <v>3.7029999999999998</v>
      </c>
      <c r="E307">
        <f t="shared" si="42"/>
        <v>1.7299999999999998</v>
      </c>
      <c r="G307" s="156">
        <v>308</v>
      </c>
      <c r="H307" s="158"/>
      <c r="K307" s="83">
        <v>373</v>
      </c>
      <c r="L307" s="99" t="s">
        <v>1841</v>
      </c>
      <c r="N307">
        <f t="shared" si="47"/>
        <v>8.6480999999999995</v>
      </c>
      <c r="O307">
        <f t="shared" si="49"/>
        <v>8.6479999999999997</v>
      </c>
      <c r="P307" s="11">
        <f t="shared" si="41"/>
        <v>9.9999999999766942E-5</v>
      </c>
      <c r="Q307" s="153">
        <v>308</v>
      </c>
      <c r="R307" s="154" t="s">
        <v>1749</v>
      </c>
      <c r="S307" t="s">
        <v>2012</v>
      </c>
    </row>
    <row r="308" spans="1:19" x14ac:dyDescent="0.3">
      <c r="A308" s="29" t="s">
        <v>943</v>
      </c>
      <c r="B308" s="29">
        <v>372</v>
      </c>
      <c r="C308">
        <v>13.85</v>
      </c>
      <c r="D308">
        <f t="shared" si="40"/>
        <v>16.024999999999999</v>
      </c>
      <c r="E308">
        <f t="shared" si="42"/>
        <v>2.1749999999999989</v>
      </c>
      <c r="G308" s="156">
        <v>309</v>
      </c>
      <c r="H308" s="158"/>
      <c r="K308" s="83">
        <v>374</v>
      </c>
      <c r="L308" s="99">
        <v>15.265000000000001</v>
      </c>
      <c r="N308">
        <f t="shared" si="47"/>
        <v>17.144600000000001</v>
      </c>
      <c r="O308">
        <f t="shared" si="49"/>
        <v>17.143999999999998</v>
      </c>
      <c r="P308" s="11">
        <f t="shared" si="41"/>
        <v>6.0000000000215437E-4</v>
      </c>
      <c r="Q308" s="153">
        <v>309</v>
      </c>
      <c r="R308" s="154" t="s">
        <v>1750</v>
      </c>
      <c r="S308" t="s">
        <v>2012</v>
      </c>
    </row>
    <row r="309" spans="1:19" x14ac:dyDescent="0.3">
      <c r="A309" s="29" t="s">
        <v>944</v>
      </c>
      <c r="B309" s="29">
        <v>373</v>
      </c>
      <c r="C309" t="s">
        <v>1841</v>
      </c>
      <c r="D309">
        <f t="shared" si="40"/>
        <v>8.6479999999999997</v>
      </c>
      <c r="E309">
        <f t="shared" si="42"/>
        <v>0</v>
      </c>
      <c r="G309" s="156">
        <v>310</v>
      </c>
      <c r="H309" s="158"/>
      <c r="K309" s="83">
        <v>375</v>
      </c>
      <c r="L309" s="99" t="s">
        <v>1844</v>
      </c>
      <c r="N309">
        <f t="shared" si="47"/>
        <v>24.9405</v>
      </c>
      <c r="O309">
        <f t="shared" si="49"/>
        <v>24.940999999999999</v>
      </c>
      <c r="P309" s="11">
        <f t="shared" si="41"/>
        <v>-4.9999999999883471E-4</v>
      </c>
      <c r="Q309" s="153">
        <v>310</v>
      </c>
      <c r="R309" s="154" t="s">
        <v>1751</v>
      </c>
      <c r="S309" t="s">
        <v>2012</v>
      </c>
    </row>
    <row r="310" spans="1:19" x14ac:dyDescent="0.3">
      <c r="A310" s="29" t="s">
        <v>945</v>
      </c>
      <c r="B310" s="29">
        <v>374</v>
      </c>
      <c r="C310">
        <v>15.265000000000001</v>
      </c>
      <c r="D310">
        <f t="shared" si="40"/>
        <v>17.143999999999998</v>
      </c>
      <c r="E310">
        <f t="shared" si="42"/>
        <v>1.8789999999999978</v>
      </c>
      <c r="G310" s="156">
        <v>311</v>
      </c>
      <c r="H310" s="157">
        <v>11.218</v>
      </c>
      <c r="K310" s="83">
        <v>376</v>
      </c>
      <c r="L310" s="99">
        <v>14.218317647626634</v>
      </c>
      <c r="N310">
        <f t="shared" si="47"/>
        <v>12.1631</v>
      </c>
      <c r="O310">
        <f t="shared" si="49"/>
        <v>12.763999999999999</v>
      </c>
      <c r="P310" s="11">
        <f t="shared" si="41"/>
        <v>-0.60089999999999932</v>
      </c>
      <c r="Q310" s="153">
        <v>311</v>
      </c>
      <c r="R310" s="154" t="s">
        <v>1753</v>
      </c>
      <c r="S310">
        <v>11.218</v>
      </c>
    </row>
    <row r="311" spans="1:19" x14ac:dyDescent="0.3">
      <c r="A311" s="29" t="s">
        <v>946</v>
      </c>
      <c r="B311" s="29">
        <v>375</v>
      </c>
      <c r="C311" t="s">
        <v>1844</v>
      </c>
      <c r="D311">
        <f t="shared" si="40"/>
        <v>24.940999999999999</v>
      </c>
      <c r="E311">
        <f t="shared" si="42"/>
        <v>0.61299999999999955</v>
      </c>
      <c r="G311" s="156">
        <v>312</v>
      </c>
      <c r="H311" s="158"/>
      <c r="K311" s="83">
        <v>377</v>
      </c>
      <c r="L311" s="99" t="s">
        <v>1928</v>
      </c>
      <c r="N311">
        <f t="shared" si="47"/>
        <v>16.154900000000001</v>
      </c>
      <c r="O311">
        <f t="shared" si="49"/>
        <v>16.155000000000001</v>
      </c>
      <c r="P311" s="11">
        <f t="shared" si="41"/>
        <v>-9.9999999999766942E-5</v>
      </c>
      <c r="Q311" s="153">
        <v>312</v>
      </c>
      <c r="R311" s="154" t="s">
        <v>1755</v>
      </c>
      <c r="S311" t="s">
        <v>2012</v>
      </c>
    </row>
    <row r="312" spans="1:19" x14ac:dyDescent="0.3">
      <c r="A312" s="29" t="s">
        <v>947</v>
      </c>
      <c r="B312" s="29">
        <v>376</v>
      </c>
      <c r="C312">
        <v>14.218317647626634</v>
      </c>
      <c r="D312">
        <f t="shared" si="40"/>
        <v>12.763999999999999</v>
      </c>
      <c r="E312">
        <f t="shared" si="42"/>
        <v>-1.4543176476266346</v>
      </c>
      <c r="G312" s="156">
        <v>313</v>
      </c>
      <c r="H312" s="158"/>
      <c r="K312" s="83">
        <v>378</v>
      </c>
      <c r="L312" s="99" t="s">
        <v>1929</v>
      </c>
      <c r="N312">
        <f t="shared" si="47"/>
        <v>10.2502</v>
      </c>
      <c r="O312">
        <f t="shared" si="49"/>
        <v>9.5</v>
      </c>
      <c r="P312" s="11">
        <f t="shared" si="41"/>
        <v>0.75019999999999953</v>
      </c>
      <c r="Q312" s="153">
        <v>313</v>
      </c>
      <c r="R312" s="154" t="s">
        <v>1326</v>
      </c>
      <c r="S312" t="s">
        <v>2012</v>
      </c>
    </row>
    <row r="313" spans="1:19" x14ac:dyDescent="0.3">
      <c r="A313" s="29" t="s">
        <v>948</v>
      </c>
      <c r="B313" s="29">
        <v>377</v>
      </c>
      <c r="C313" t="s">
        <v>1928</v>
      </c>
      <c r="D313">
        <f t="shared" si="40"/>
        <v>16.155000000000001</v>
      </c>
      <c r="E313">
        <f t="shared" si="42"/>
        <v>2.0560000000000009</v>
      </c>
      <c r="G313" s="156">
        <v>314</v>
      </c>
      <c r="H313" s="158"/>
      <c r="K313" s="83">
        <v>379</v>
      </c>
      <c r="L313" s="99">
        <v>19.784981177151959</v>
      </c>
      <c r="N313">
        <f t="shared" si="47"/>
        <v>22.499099999999999</v>
      </c>
      <c r="O313">
        <f t="shared" si="49"/>
        <v>22.498999999999999</v>
      </c>
      <c r="P313" s="11">
        <f t="shared" si="41"/>
        <v>9.9999999999766942E-5</v>
      </c>
      <c r="Q313" s="153">
        <v>314</v>
      </c>
      <c r="R313" s="154" t="s">
        <v>1757</v>
      </c>
      <c r="S313" t="s">
        <v>2012</v>
      </c>
    </row>
    <row r="314" spans="1:19" x14ac:dyDescent="0.3">
      <c r="A314" s="29" t="s">
        <v>949</v>
      </c>
      <c r="B314" s="29">
        <v>378</v>
      </c>
      <c r="C314" t="s">
        <v>1929</v>
      </c>
      <c r="D314">
        <f t="shared" si="40"/>
        <v>9.5</v>
      </c>
      <c r="E314">
        <f t="shared" si="42"/>
        <v>0.42999999999999972</v>
      </c>
      <c r="G314" s="156">
        <v>315</v>
      </c>
      <c r="H314" s="157">
        <v>12.06</v>
      </c>
      <c r="K314" s="83">
        <v>38</v>
      </c>
      <c r="L314" s="99" t="s">
        <v>1917</v>
      </c>
      <c r="N314">
        <f t="shared" si="47"/>
        <v>6.7729999999999997</v>
      </c>
      <c r="O314">
        <f t="shared" si="49"/>
        <v>6.7720000000000002</v>
      </c>
      <c r="P314" s="11">
        <f t="shared" si="41"/>
        <v>9.9999999999944578E-4</v>
      </c>
      <c r="Q314" s="153">
        <v>315</v>
      </c>
      <c r="R314" s="154" t="s">
        <v>1758</v>
      </c>
      <c r="S314" t="s">
        <v>2012</v>
      </c>
    </row>
    <row r="315" spans="1:19" x14ac:dyDescent="0.3">
      <c r="A315" s="29" t="s">
        <v>950</v>
      </c>
      <c r="B315" s="29">
        <v>379</v>
      </c>
      <c r="C315">
        <v>19.784981177151959</v>
      </c>
      <c r="D315">
        <f t="shared" si="40"/>
        <v>22.498999999999999</v>
      </c>
      <c r="E315">
        <f t="shared" si="42"/>
        <v>2.7140188228480397</v>
      </c>
      <c r="G315" s="156">
        <v>316</v>
      </c>
      <c r="H315" s="158"/>
      <c r="K315" s="83">
        <v>380</v>
      </c>
      <c r="L315" s="99">
        <v>21.177</v>
      </c>
      <c r="N315">
        <f t="shared" si="47"/>
        <v>1.3794999999999999</v>
      </c>
      <c r="O315">
        <f t="shared" si="49"/>
        <v>1.38</v>
      </c>
      <c r="P315" s="11">
        <f t="shared" si="41"/>
        <v>-4.9999999999994493E-4</v>
      </c>
      <c r="Q315" s="153">
        <v>316</v>
      </c>
      <c r="R315" s="154" t="s">
        <v>1759</v>
      </c>
      <c r="S315" t="s">
        <v>2012</v>
      </c>
    </row>
    <row r="316" spans="1:19" x14ac:dyDescent="0.3">
      <c r="A316" s="29" t="s">
        <v>85</v>
      </c>
      <c r="B316" s="29">
        <v>38</v>
      </c>
      <c r="C316" t="s">
        <v>1917</v>
      </c>
      <c r="D316">
        <f t="shared" si="40"/>
        <v>6.7720000000000002</v>
      </c>
      <c r="E316">
        <f t="shared" si="42"/>
        <v>3.3190000000000004</v>
      </c>
      <c r="G316" s="156">
        <v>317</v>
      </c>
      <c r="H316" s="158"/>
      <c r="K316" s="83">
        <v>381</v>
      </c>
      <c r="L316" s="99">
        <v>16</v>
      </c>
      <c r="N316">
        <f t="shared" si="47"/>
        <v>17.3642</v>
      </c>
      <c r="O316">
        <f t="shared" si="49"/>
        <v>17.36</v>
      </c>
      <c r="P316" s="11">
        <f t="shared" si="41"/>
        <v>4.2000000000008697E-3</v>
      </c>
      <c r="Q316" s="153">
        <v>317</v>
      </c>
      <c r="R316" s="154" t="s">
        <v>1760</v>
      </c>
      <c r="S316" t="s">
        <v>2012</v>
      </c>
    </row>
    <row r="317" spans="1:19" x14ac:dyDescent="0.3">
      <c r="A317" s="29" t="s">
        <v>951</v>
      </c>
      <c r="B317" s="29">
        <v>380</v>
      </c>
      <c r="C317">
        <v>21.177</v>
      </c>
      <c r="D317">
        <f t="shared" si="40"/>
        <v>1.38</v>
      </c>
      <c r="E317">
        <f t="shared" si="42"/>
        <v>-19.797000000000001</v>
      </c>
      <c r="G317" s="156">
        <v>318</v>
      </c>
      <c r="H317" s="158"/>
      <c r="K317" s="83">
        <v>382</v>
      </c>
      <c r="L317" s="99" t="s">
        <v>1852</v>
      </c>
      <c r="N317" t="str">
        <f t="shared" si="47"/>
        <v>нет счетчика</v>
      </c>
      <c r="O317" t="str">
        <f>N317</f>
        <v>нет счетчика</v>
      </c>
      <c r="P317" s="11" t="e">
        <f t="shared" si="41"/>
        <v>#VALUE!</v>
      </c>
      <c r="Q317" s="153">
        <v>318</v>
      </c>
      <c r="R317" s="154" t="s">
        <v>1761</v>
      </c>
      <c r="S317" t="s">
        <v>2012</v>
      </c>
    </row>
    <row r="318" spans="1:19" x14ac:dyDescent="0.3">
      <c r="A318" s="29" t="s">
        <v>952</v>
      </c>
      <c r="B318" s="29">
        <v>381</v>
      </c>
      <c r="C318">
        <v>16</v>
      </c>
      <c r="D318">
        <f t="shared" si="40"/>
        <v>17.36</v>
      </c>
      <c r="E318">
        <f t="shared" si="42"/>
        <v>1.3599999999999994</v>
      </c>
      <c r="G318" s="156">
        <v>319</v>
      </c>
      <c r="H318" s="158"/>
      <c r="K318" s="83">
        <v>383</v>
      </c>
      <c r="L318" s="99" t="s">
        <v>1853</v>
      </c>
      <c r="N318">
        <f t="shared" si="47"/>
        <v>28.661200000000001</v>
      </c>
      <c r="O318">
        <v>28.661200000000001</v>
      </c>
      <c r="P318" s="11">
        <f t="shared" si="41"/>
        <v>0</v>
      </c>
      <c r="Q318" s="153">
        <v>319</v>
      </c>
      <c r="R318" s="154" t="s">
        <v>1763</v>
      </c>
      <c r="S318" t="s">
        <v>2012</v>
      </c>
    </row>
    <row r="319" spans="1:19" x14ac:dyDescent="0.3">
      <c r="A319" s="29" t="s">
        <v>953</v>
      </c>
      <c r="B319" s="29">
        <v>382</v>
      </c>
      <c r="C319" t="s">
        <v>1852</v>
      </c>
      <c r="D319" t="str">
        <f t="shared" si="40"/>
        <v>нет счетчика</v>
      </c>
      <c r="E319" t="e">
        <f t="shared" si="42"/>
        <v>#VALUE!</v>
      </c>
      <c r="G319" s="156">
        <v>320</v>
      </c>
      <c r="H319" s="158"/>
      <c r="K319" s="83">
        <v>384</v>
      </c>
      <c r="L319" s="99" t="s">
        <v>1855</v>
      </c>
      <c r="N319" t="str">
        <f t="shared" si="47"/>
        <v>не работает</v>
      </c>
      <c r="O319" t="str">
        <f>N319</f>
        <v>не работает</v>
      </c>
      <c r="P319" s="11" t="e">
        <f t="shared" si="41"/>
        <v>#VALUE!</v>
      </c>
      <c r="Q319" s="153">
        <v>320</v>
      </c>
      <c r="R319" s="154" t="s">
        <v>1764</v>
      </c>
      <c r="S319" t="s">
        <v>2012</v>
      </c>
    </row>
    <row r="320" spans="1:19" x14ac:dyDescent="0.3">
      <c r="A320" s="29" t="s">
        <v>954</v>
      </c>
      <c r="B320" s="29">
        <v>383</v>
      </c>
      <c r="C320" t="s">
        <v>1853</v>
      </c>
      <c r="D320">
        <f t="shared" si="40"/>
        <v>28.661200000000001</v>
      </c>
      <c r="E320">
        <f t="shared" si="42"/>
        <v>0.62320000000000064</v>
      </c>
      <c r="G320" s="156">
        <v>321</v>
      </c>
      <c r="H320" s="157">
        <v>19</v>
      </c>
      <c r="K320" s="83">
        <v>385</v>
      </c>
      <c r="L320" s="99" t="s">
        <v>1857</v>
      </c>
      <c r="N320">
        <f t="shared" si="47"/>
        <v>10.9298</v>
      </c>
      <c r="O320">
        <f t="shared" ref="O320:O325" si="50">VLOOKUP(K320,G:H,2,0)</f>
        <v>10.93</v>
      </c>
      <c r="P320" s="11">
        <f t="shared" si="41"/>
        <v>-1.9999999999953388E-4</v>
      </c>
      <c r="Q320" s="153">
        <v>321</v>
      </c>
      <c r="R320" s="154" t="s">
        <v>1765</v>
      </c>
      <c r="S320" t="s">
        <v>2012</v>
      </c>
    </row>
    <row r="321" spans="1:19" x14ac:dyDescent="0.3">
      <c r="A321" s="29" t="s">
        <v>955</v>
      </c>
      <c r="B321" s="29">
        <v>384</v>
      </c>
      <c r="C321" t="s">
        <v>1855</v>
      </c>
      <c r="D321" t="str">
        <f t="shared" si="40"/>
        <v>не работает</v>
      </c>
      <c r="E321" t="e">
        <f t="shared" si="42"/>
        <v>#VALUE!</v>
      </c>
      <c r="G321" s="156">
        <v>322</v>
      </c>
      <c r="H321" s="158"/>
      <c r="K321" s="83">
        <v>386</v>
      </c>
      <c r="L321" s="99" t="s">
        <v>1930</v>
      </c>
      <c r="N321">
        <f t="shared" si="47"/>
        <v>18.867999999999999</v>
      </c>
      <c r="O321">
        <f t="shared" si="50"/>
        <v>18.867999999999999</v>
      </c>
      <c r="P321" s="11">
        <f t="shared" si="41"/>
        <v>0</v>
      </c>
      <c r="Q321" s="153">
        <v>322</v>
      </c>
      <c r="R321" s="154" t="s">
        <v>1766</v>
      </c>
      <c r="S321" t="s">
        <v>2012</v>
      </c>
    </row>
    <row r="322" spans="1:19" x14ac:dyDescent="0.3">
      <c r="A322" s="29" t="s">
        <v>956</v>
      </c>
      <c r="B322" s="29">
        <v>385</v>
      </c>
      <c r="C322" t="s">
        <v>1857</v>
      </c>
      <c r="D322">
        <f t="shared" si="40"/>
        <v>10.93</v>
      </c>
      <c r="E322">
        <f t="shared" si="42"/>
        <v>0.67499999999999893</v>
      </c>
      <c r="G322" s="156">
        <v>323</v>
      </c>
      <c r="H322" s="158"/>
      <c r="K322" s="83">
        <v>387</v>
      </c>
      <c r="L322" s="99">
        <v>27.135999999999999</v>
      </c>
      <c r="N322">
        <f t="shared" si="47"/>
        <v>30.662299999999998</v>
      </c>
      <c r="O322">
        <f t="shared" si="50"/>
        <v>30.661999999999999</v>
      </c>
      <c r="P322" s="11">
        <f t="shared" si="41"/>
        <v>2.9999999999930083E-4</v>
      </c>
      <c r="Q322" s="153">
        <v>323</v>
      </c>
      <c r="R322" s="154" t="s">
        <v>1767</v>
      </c>
      <c r="S322" t="s">
        <v>2012</v>
      </c>
    </row>
    <row r="323" spans="1:19" x14ac:dyDescent="0.3">
      <c r="A323" s="29" t="s">
        <v>957</v>
      </c>
      <c r="B323" s="29">
        <v>386</v>
      </c>
      <c r="C323" t="s">
        <v>1930</v>
      </c>
      <c r="D323">
        <f t="shared" ref="D323:D386" si="51">VLOOKUP(B323,K:O,5,0)</f>
        <v>18.867999999999999</v>
      </c>
      <c r="E323">
        <f t="shared" si="42"/>
        <v>-2.2000000000002018E-2</v>
      </c>
      <c r="G323" s="156">
        <v>324</v>
      </c>
      <c r="H323" s="157">
        <v>11.302</v>
      </c>
      <c r="K323" s="83">
        <v>388</v>
      </c>
      <c r="L323" s="99">
        <v>22.63</v>
      </c>
      <c r="N323" t="str">
        <f t="shared" si="47"/>
        <v>нет</v>
      </c>
      <c r="O323">
        <f t="shared" si="50"/>
        <v>26</v>
      </c>
      <c r="P323" s="11" t="e">
        <f t="shared" ref="P323:P386" si="52">N323-O323</f>
        <v>#VALUE!</v>
      </c>
      <c r="Q323" s="153">
        <v>324</v>
      </c>
      <c r="R323" s="154" t="s">
        <v>1768</v>
      </c>
      <c r="S323">
        <v>11.3018</v>
      </c>
    </row>
    <row r="324" spans="1:19" x14ac:dyDescent="0.3">
      <c r="A324" s="29" t="s">
        <v>958</v>
      </c>
      <c r="B324" s="29">
        <v>387</v>
      </c>
      <c r="C324">
        <v>27.135999999999999</v>
      </c>
      <c r="D324">
        <f t="shared" si="51"/>
        <v>30.661999999999999</v>
      </c>
      <c r="E324">
        <f t="shared" ref="E324:E387" si="53">D324-C324</f>
        <v>3.5259999999999998</v>
      </c>
      <c r="G324" s="156">
        <v>325</v>
      </c>
      <c r="H324" s="158"/>
      <c r="K324" s="83">
        <v>389</v>
      </c>
      <c r="L324" s="99">
        <v>12.509</v>
      </c>
      <c r="N324" t="str">
        <f t="shared" si="47"/>
        <v>нет</v>
      </c>
      <c r="O324">
        <f t="shared" si="50"/>
        <v>14.163</v>
      </c>
      <c r="P324" s="11" t="e">
        <f t="shared" si="52"/>
        <v>#VALUE!</v>
      </c>
      <c r="Q324" s="153">
        <v>325</v>
      </c>
      <c r="R324" s="154" t="s">
        <v>1769</v>
      </c>
      <c r="S324" t="s">
        <v>2012</v>
      </c>
    </row>
    <row r="325" spans="1:19" x14ac:dyDescent="0.3">
      <c r="A325" s="29" t="s">
        <v>959</v>
      </c>
      <c r="B325" s="29">
        <v>388</v>
      </c>
      <c r="C325">
        <v>22.63</v>
      </c>
      <c r="D325">
        <f t="shared" si="51"/>
        <v>26</v>
      </c>
      <c r="E325">
        <f t="shared" si="53"/>
        <v>3.370000000000001</v>
      </c>
      <c r="G325" s="156">
        <v>326</v>
      </c>
      <c r="H325" s="157">
        <v>4.78</v>
      </c>
      <c r="K325" s="83">
        <v>39</v>
      </c>
      <c r="L325" s="99" t="s">
        <v>1944</v>
      </c>
      <c r="N325">
        <f t="shared" si="47"/>
        <v>11.4979</v>
      </c>
      <c r="O325">
        <f t="shared" si="50"/>
        <v>11.497</v>
      </c>
      <c r="P325" s="11">
        <f t="shared" si="52"/>
        <v>8.9999999999967883E-4</v>
      </c>
      <c r="Q325" s="153">
        <v>326</v>
      </c>
      <c r="R325" s="154" t="s">
        <v>1771</v>
      </c>
      <c r="S325">
        <v>4.7808000000000002</v>
      </c>
    </row>
    <row r="326" spans="1:19" x14ac:dyDescent="0.3">
      <c r="A326" s="29" t="s">
        <v>960</v>
      </c>
      <c r="B326" s="29">
        <v>389</v>
      </c>
      <c r="C326">
        <v>12.509</v>
      </c>
      <c r="D326">
        <f t="shared" si="51"/>
        <v>14.163</v>
      </c>
      <c r="E326">
        <f t="shared" si="53"/>
        <v>1.6539999999999999</v>
      </c>
      <c r="G326" s="156">
        <v>327</v>
      </c>
      <c r="H326" s="158"/>
      <c r="K326" s="83">
        <v>390</v>
      </c>
      <c r="L326" s="99" t="s">
        <v>1863</v>
      </c>
      <c r="N326" t="str">
        <f t="shared" si="47"/>
        <v>нет</v>
      </c>
      <c r="O326" t="str">
        <f t="shared" ref="O326:O327" si="54">N326</f>
        <v>нет</v>
      </c>
      <c r="P326" s="11" t="e">
        <f t="shared" si="52"/>
        <v>#VALUE!</v>
      </c>
      <c r="Q326" s="153">
        <v>327</v>
      </c>
      <c r="R326" s="154" t="s">
        <v>1772</v>
      </c>
      <c r="S326" t="s">
        <v>2012</v>
      </c>
    </row>
    <row r="327" spans="1:19" x14ac:dyDescent="0.3">
      <c r="A327" s="29" t="s">
        <v>86</v>
      </c>
      <c r="B327" s="29">
        <v>39</v>
      </c>
      <c r="C327" t="s">
        <v>1944</v>
      </c>
      <c r="D327">
        <f t="shared" si="51"/>
        <v>11.497</v>
      </c>
      <c r="E327">
        <f t="shared" si="53"/>
        <v>0.83999999999999986</v>
      </c>
      <c r="G327" s="156">
        <v>328</v>
      </c>
      <c r="H327" s="157">
        <v>6.3330000000000002</v>
      </c>
      <c r="K327" s="83">
        <v>391</v>
      </c>
      <c r="L327" s="99" t="s">
        <v>1865</v>
      </c>
      <c r="N327" t="str">
        <f t="shared" si="47"/>
        <v>нет</v>
      </c>
      <c r="O327" t="str">
        <f t="shared" si="54"/>
        <v>нет</v>
      </c>
      <c r="P327" s="11" t="e">
        <f t="shared" si="52"/>
        <v>#VALUE!</v>
      </c>
      <c r="Q327" s="153">
        <v>328</v>
      </c>
      <c r="R327" s="154" t="s">
        <v>1773</v>
      </c>
      <c r="S327">
        <v>6.3337000000000003</v>
      </c>
    </row>
    <row r="328" spans="1:19" x14ac:dyDescent="0.3">
      <c r="A328" s="29" t="s">
        <v>961</v>
      </c>
      <c r="B328" s="29">
        <v>390</v>
      </c>
      <c r="C328" t="s">
        <v>1863</v>
      </c>
      <c r="D328" t="str">
        <f t="shared" si="51"/>
        <v>нет</v>
      </c>
      <c r="E328" t="e">
        <f t="shared" si="53"/>
        <v>#VALUE!</v>
      </c>
      <c r="G328" s="156">
        <v>329</v>
      </c>
      <c r="H328" s="158"/>
      <c r="K328" s="83">
        <v>392</v>
      </c>
      <c r="L328" s="99">
        <v>19.076379083034148</v>
      </c>
      <c r="N328">
        <f t="shared" si="47"/>
        <v>16.565999999999999</v>
      </c>
      <c r="O328">
        <f>VLOOKUP(K328,G:H,2,0)</f>
        <v>16.559999999999999</v>
      </c>
      <c r="P328" s="11">
        <f t="shared" si="52"/>
        <v>6.0000000000002274E-3</v>
      </c>
      <c r="Q328" s="153">
        <v>329</v>
      </c>
      <c r="R328" s="154" t="s">
        <v>1775</v>
      </c>
      <c r="S328" t="s">
        <v>2012</v>
      </c>
    </row>
    <row r="329" spans="1:19" x14ac:dyDescent="0.3">
      <c r="A329" s="29" t="s">
        <v>962</v>
      </c>
      <c r="B329" s="29">
        <v>391</v>
      </c>
      <c r="C329" t="s">
        <v>1865</v>
      </c>
      <c r="D329" t="str">
        <f t="shared" si="51"/>
        <v>нет</v>
      </c>
      <c r="E329" t="e">
        <f t="shared" si="53"/>
        <v>#VALUE!</v>
      </c>
      <c r="G329" s="156">
        <v>330</v>
      </c>
      <c r="H329" s="158"/>
      <c r="K329" s="83">
        <v>393</v>
      </c>
      <c r="L329" s="99" t="s">
        <v>1868</v>
      </c>
      <c r="N329">
        <f t="shared" si="47"/>
        <v>25.602699999999999</v>
      </c>
      <c r="O329">
        <f>VLOOKUP(K329,G:H,2,0)</f>
        <v>25.602</v>
      </c>
      <c r="P329" s="11">
        <f t="shared" si="52"/>
        <v>6.9999999999836859E-4</v>
      </c>
      <c r="Q329" s="153">
        <v>330</v>
      </c>
      <c r="R329" s="154" t="s">
        <v>1776</v>
      </c>
      <c r="S329" t="s">
        <v>2012</v>
      </c>
    </row>
    <row r="330" spans="1:19" x14ac:dyDescent="0.3">
      <c r="A330" s="29" t="s">
        <v>963</v>
      </c>
      <c r="B330" s="29">
        <v>392</v>
      </c>
      <c r="C330">
        <v>19.076379083034148</v>
      </c>
      <c r="D330">
        <f t="shared" si="51"/>
        <v>16.559999999999999</v>
      </c>
      <c r="E330">
        <f t="shared" si="53"/>
        <v>-2.516379083034149</v>
      </c>
      <c r="G330" s="156">
        <v>331</v>
      </c>
      <c r="H330" s="157">
        <v>8.6039999999999992</v>
      </c>
      <c r="K330" s="83">
        <v>394</v>
      </c>
      <c r="L330" s="99" t="s">
        <v>1870</v>
      </c>
      <c r="N330">
        <f t="shared" si="47"/>
        <v>11.093400000000001</v>
      </c>
      <c r="O330">
        <f>VLOOKUP(K330,G:H,2,0)</f>
        <v>11.093</v>
      </c>
      <c r="P330" s="11">
        <f t="shared" si="52"/>
        <v>4.0000000000084412E-4</v>
      </c>
      <c r="Q330" s="153">
        <v>331</v>
      </c>
      <c r="R330" s="154" t="s">
        <v>1777</v>
      </c>
      <c r="S330">
        <v>8.6039999999999992</v>
      </c>
    </row>
    <row r="331" spans="1:19" x14ac:dyDescent="0.3">
      <c r="A331" s="29" t="s">
        <v>964</v>
      </c>
      <c r="B331" s="29">
        <v>393</v>
      </c>
      <c r="C331" t="s">
        <v>1868</v>
      </c>
      <c r="D331">
        <f t="shared" si="51"/>
        <v>25.602</v>
      </c>
      <c r="E331">
        <f t="shared" si="53"/>
        <v>2.2880000000000003</v>
      </c>
      <c r="G331" s="156">
        <v>332</v>
      </c>
      <c r="H331" s="158"/>
      <c r="K331" s="83">
        <v>395</v>
      </c>
      <c r="L331" s="99" t="s">
        <v>172</v>
      </c>
      <c r="N331">
        <f t="shared" si="47"/>
        <v>10.614231999999999</v>
      </c>
      <c r="O331">
        <f>VLOOKUP(K331,G:H,2,0)</f>
        <v>10.614000000000001</v>
      </c>
      <c r="P331" s="11">
        <f t="shared" si="52"/>
        <v>2.3199999999867771E-4</v>
      </c>
      <c r="Q331" s="153">
        <v>332</v>
      </c>
      <c r="R331" s="154" t="s">
        <v>1778</v>
      </c>
      <c r="S331" t="s">
        <v>2012</v>
      </c>
    </row>
    <row r="332" spans="1:19" x14ac:dyDescent="0.3">
      <c r="A332" s="29" t="s">
        <v>965</v>
      </c>
      <c r="B332" s="29">
        <v>394</v>
      </c>
      <c r="C332" t="s">
        <v>1870</v>
      </c>
      <c r="D332">
        <f t="shared" si="51"/>
        <v>11.093</v>
      </c>
      <c r="E332">
        <f t="shared" si="53"/>
        <v>1.5739999999999998</v>
      </c>
      <c r="G332" s="156">
        <v>333</v>
      </c>
      <c r="H332" s="158"/>
      <c r="K332" s="83">
        <v>396</v>
      </c>
      <c r="L332" s="99">
        <v>21.442555536501487</v>
      </c>
      <c r="N332" t="str">
        <f t="shared" si="47"/>
        <v>не работает</v>
      </c>
      <c r="O332" t="str">
        <f>N332</f>
        <v>не работает</v>
      </c>
      <c r="P332" s="11" t="e">
        <f t="shared" si="52"/>
        <v>#VALUE!</v>
      </c>
      <c r="Q332" s="153">
        <v>333</v>
      </c>
      <c r="R332" s="154" t="s">
        <v>1779</v>
      </c>
      <c r="S332" t="s">
        <v>2012</v>
      </c>
    </row>
    <row r="333" spans="1:19" x14ac:dyDescent="0.3">
      <c r="A333" s="29" t="s">
        <v>966</v>
      </c>
      <c r="B333" s="29">
        <v>395</v>
      </c>
      <c r="C333" t="s">
        <v>172</v>
      </c>
      <c r="D333">
        <f t="shared" si="51"/>
        <v>10.614000000000001</v>
      </c>
      <c r="E333" t="e">
        <f t="shared" si="53"/>
        <v>#VALUE!</v>
      </c>
      <c r="G333" s="156">
        <v>334</v>
      </c>
      <c r="H333" s="157">
        <v>16.882999999999999</v>
      </c>
      <c r="K333" s="83">
        <v>397</v>
      </c>
      <c r="L333" s="99">
        <v>6.7</v>
      </c>
      <c r="N333">
        <f t="shared" si="47"/>
        <v>9.6499000000000006</v>
      </c>
      <c r="O333">
        <f>VLOOKUP(K333,G:H,2,0)</f>
        <v>9.65</v>
      </c>
      <c r="P333" s="11">
        <f t="shared" si="52"/>
        <v>-9.9999999999766942E-5</v>
      </c>
      <c r="Q333" s="153">
        <v>334</v>
      </c>
      <c r="R333" s="154" t="s">
        <v>1780</v>
      </c>
      <c r="S333">
        <v>11.3978</v>
      </c>
    </row>
    <row r="334" spans="1:19" x14ac:dyDescent="0.3">
      <c r="A334" s="29" t="s">
        <v>967</v>
      </c>
      <c r="B334" s="29">
        <v>396</v>
      </c>
      <c r="C334">
        <v>21.442555536501487</v>
      </c>
      <c r="D334" t="str">
        <f t="shared" si="51"/>
        <v>не работает</v>
      </c>
      <c r="E334" t="e">
        <f t="shared" si="53"/>
        <v>#VALUE!</v>
      </c>
      <c r="G334" s="156">
        <v>335</v>
      </c>
      <c r="H334" s="158"/>
      <c r="K334" s="83">
        <v>398</v>
      </c>
      <c r="L334" s="99">
        <v>21.908000000000001</v>
      </c>
      <c r="N334">
        <f t="shared" si="47"/>
        <v>25.1313</v>
      </c>
      <c r="O334">
        <f>VLOOKUP(K334,G:H,2,0)</f>
        <v>25.73</v>
      </c>
      <c r="P334" s="11">
        <f t="shared" si="52"/>
        <v>-0.5987000000000009</v>
      </c>
      <c r="Q334" s="153">
        <v>335</v>
      </c>
      <c r="R334" s="154" t="s">
        <v>1782</v>
      </c>
      <c r="S334" t="s">
        <v>2012</v>
      </c>
    </row>
    <row r="335" spans="1:19" x14ac:dyDescent="0.3">
      <c r="A335" s="29" t="s">
        <v>968</v>
      </c>
      <c r="B335" s="29">
        <v>397</v>
      </c>
      <c r="C335">
        <v>6.7</v>
      </c>
      <c r="D335">
        <f t="shared" si="51"/>
        <v>9.65</v>
      </c>
      <c r="E335">
        <f t="shared" si="53"/>
        <v>2.95</v>
      </c>
      <c r="G335" s="156">
        <v>336</v>
      </c>
      <c r="H335" s="158"/>
      <c r="K335" s="83">
        <v>399</v>
      </c>
      <c r="L335" s="99" t="s">
        <v>1876</v>
      </c>
      <c r="N335" t="str">
        <f t="shared" si="47"/>
        <v>не работает</v>
      </c>
      <c r="O335" t="str">
        <f>N335</f>
        <v>не работает</v>
      </c>
      <c r="P335" s="11" t="e">
        <f t="shared" si="52"/>
        <v>#VALUE!</v>
      </c>
      <c r="Q335" s="153">
        <v>336</v>
      </c>
      <c r="R335" s="154" t="s">
        <v>1783</v>
      </c>
      <c r="S335">
        <v>0.15859999999999999</v>
      </c>
    </row>
    <row r="336" spans="1:19" x14ac:dyDescent="0.3">
      <c r="A336" s="29" t="s">
        <v>969</v>
      </c>
      <c r="B336" s="29">
        <v>398</v>
      </c>
      <c r="C336">
        <v>21.908000000000001</v>
      </c>
      <c r="D336">
        <f t="shared" si="51"/>
        <v>25.73</v>
      </c>
      <c r="E336">
        <f t="shared" si="53"/>
        <v>3.8219999999999992</v>
      </c>
      <c r="G336" s="156">
        <v>337</v>
      </c>
      <c r="H336" s="158"/>
      <c r="K336" s="83">
        <v>4</v>
      </c>
      <c r="L336" s="99" t="s">
        <v>1932</v>
      </c>
      <c r="N336">
        <f t="shared" si="47"/>
        <v>9.4907000000000004</v>
      </c>
      <c r="O336">
        <f>VLOOKUP(K336,G:H,2,0)</f>
        <v>9.4909999999999997</v>
      </c>
      <c r="P336" s="11">
        <f t="shared" si="52"/>
        <v>-2.9999999999930083E-4</v>
      </c>
      <c r="Q336" s="153">
        <v>337</v>
      </c>
      <c r="R336" s="154" t="s">
        <v>1785</v>
      </c>
      <c r="S336" t="s">
        <v>2012</v>
      </c>
    </row>
    <row r="337" spans="1:19" x14ac:dyDescent="0.3">
      <c r="A337" s="29" t="s">
        <v>970</v>
      </c>
      <c r="B337" s="29">
        <v>399</v>
      </c>
      <c r="C337" t="s">
        <v>1876</v>
      </c>
      <c r="D337" t="str">
        <f t="shared" si="51"/>
        <v>не работает</v>
      </c>
      <c r="E337" t="e">
        <f t="shared" si="53"/>
        <v>#VALUE!</v>
      </c>
      <c r="G337" s="156">
        <v>338</v>
      </c>
      <c r="H337" s="158"/>
      <c r="K337" s="83">
        <v>40</v>
      </c>
      <c r="L337" s="99" t="s">
        <v>172</v>
      </c>
      <c r="N337">
        <f t="shared" si="47"/>
        <v>0</v>
      </c>
      <c r="O337" t="s">
        <v>172</v>
      </c>
      <c r="P337" s="11" t="e">
        <f t="shared" si="52"/>
        <v>#VALUE!</v>
      </c>
      <c r="Q337" s="153">
        <v>338</v>
      </c>
      <c r="R337" s="154" t="s">
        <v>1787</v>
      </c>
      <c r="S337" t="s">
        <v>2012</v>
      </c>
    </row>
    <row r="338" spans="1:19" x14ac:dyDescent="0.3">
      <c r="A338" s="29" t="s">
        <v>19</v>
      </c>
      <c r="B338" s="29">
        <v>4</v>
      </c>
      <c r="C338" t="s">
        <v>1932</v>
      </c>
      <c r="D338">
        <f t="shared" si="51"/>
        <v>9.4909999999999997</v>
      </c>
      <c r="E338">
        <f t="shared" si="53"/>
        <v>1.456999999999999</v>
      </c>
      <c r="G338" s="156">
        <v>339</v>
      </c>
      <c r="H338" s="158"/>
      <c r="K338" s="83">
        <v>400</v>
      </c>
      <c r="L338" s="99">
        <v>9.8946806751854091</v>
      </c>
      <c r="N338" t="str">
        <f t="shared" si="47"/>
        <v>не работает</v>
      </c>
      <c r="O338" t="str">
        <f t="shared" ref="O338:O342" si="55">N338</f>
        <v>не работает</v>
      </c>
      <c r="P338" s="11" t="e">
        <f t="shared" si="52"/>
        <v>#VALUE!</v>
      </c>
      <c r="Q338" s="153">
        <v>339</v>
      </c>
      <c r="R338" s="154" t="s">
        <v>1788</v>
      </c>
      <c r="S338" t="s">
        <v>2012</v>
      </c>
    </row>
    <row r="339" spans="1:19" x14ac:dyDescent="0.3">
      <c r="A339" s="29" t="s">
        <v>87</v>
      </c>
      <c r="B339" s="29">
        <v>40</v>
      </c>
      <c r="C339" t="s">
        <v>172</v>
      </c>
      <c r="D339" t="str">
        <f t="shared" si="51"/>
        <v>нет</v>
      </c>
      <c r="E339" t="e">
        <f t="shared" si="53"/>
        <v>#VALUE!</v>
      </c>
      <c r="G339" s="156">
        <v>340</v>
      </c>
      <c r="H339" s="157">
        <v>10.56</v>
      </c>
      <c r="K339" s="83">
        <v>401</v>
      </c>
      <c r="L339" s="99">
        <v>11.192819406939389</v>
      </c>
      <c r="N339" t="str">
        <f t="shared" si="47"/>
        <v>не работает</v>
      </c>
      <c r="O339" t="str">
        <f t="shared" si="55"/>
        <v>не работает</v>
      </c>
      <c r="P339" s="11" t="e">
        <f t="shared" si="52"/>
        <v>#VALUE!</v>
      </c>
      <c r="Q339" s="153">
        <v>340</v>
      </c>
      <c r="R339" s="154" t="s">
        <v>1789</v>
      </c>
      <c r="S339" t="s">
        <v>2012</v>
      </c>
    </row>
    <row r="340" spans="1:19" x14ac:dyDescent="0.3">
      <c r="A340" s="29" t="s">
        <v>971</v>
      </c>
      <c r="B340" s="29">
        <v>400</v>
      </c>
      <c r="C340">
        <v>9.8946806751854091</v>
      </c>
      <c r="D340" t="str">
        <f t="shared" si="51"/>
        <v>не работает</v>
      </c>
      <c r="E340" t="e">
        <f t="shared" si="53"/>
        <v>#VALUE!</v>
      </c>
      <c r="G340" s="156">
        <v>341</v>
      </c>
      <c r="H340" s="157">
        <v>13.81</v>
      </c>
      <c r="K340" s="83">
        <v>402</v>
      </c>
      <c r="L340" s="99">
        <v>20.093321663326087</v>
      </c>
      <c r="N340" t="str">
        <f t="shared" si="47"/>
        <v>не работает</v>
      </c>
      <c r="O340" t="str">
        <f t="shared" si="55"/>
        <v>не работает</v>
      </c>
      <c r="P340" s="11" t="e">
        <f t="shared" si="52"/>
        <v>#VALUE!</v>
      </c>
      <c r="Q340" s="153">
        <v>341</v>
      </c>
      <c r="R340" s="154" t="s">
        <v>1791</v>
      </c>
      <c r="S340" t="s">
        <v>2012</v>
      </c>
    </row>
    <row r="341" spans="1:19" x14ac:dyDescent="0.3">
      <c r="A341" s="29" t="s">
        <v>972</v>
      </c>
      <c r="B341" s="29">
        <v>401</v>
      </c>
      <c r="C341">
        <v>11.192819406939389</v>
      </c>
      <c r="D341" t="str">
        <f t="shared" si="51"/>
        <v>не работает</v>
      </c>
      <c r="E341" t="e">
        <f t="shared" si="53"/>
        <v>#VALUE!</v>
      </c>
      <c r="G341" s="156">
        <v>342</v>
      </c>
      <c r="H341" s="157">
        <v>7.4</v>
      </c>
      <c r="K341" s="83">
        <v>403</v>
      </c>
      <c r="L341" s="99" t="s">
        <v>172</v>
      </c>
      <c r="N341" t="str">
        <f t="shared" si="47"/>
        <v>не работает</v>
      </c>
      <c r="O341" t="str">
        <f t="shared" si="55"/>
        <v>не работает</v>
      </c>
      <c r="P341" s="11" t="e">
        <f t="shared" si="52"/>
        <v>#VALUE!</v>
      </c>
      <c r="Q341" s="153">
        <v>342</v>
      </c>
      <c r="R341" s="154" t="s">
        <v>1793</v>
      </c>
      <c r="S341" t="s">
        <v>2012</v>
      </c>
    </row>
    <row r="342" spans="1:19" x14ac:dyDescent="0.3">
      <c r="A342" s="29" t="s">
        <v>973</v>
      </c>
      <c r="B342" s="29">
        <v>402</v>
      </c>
      <c r="C342">
        <v>20.093321663326087</v>
      </c>
      <c r="D342" t="str">
        <f t="shared" si="51"/>
        <v>не работает</v>
      </c>
      <c r="E342" t="e">
        <f t="shared" si="53"/>
        <v>#VALUE!</v>
      </c>
      <c r="G342" s="156">
        <v>343</v>
      </c>
      <c r="H342" s="157">
        <v>9.4979999999999993</v>
      </c>
      <c r="K342" s="83">
        <v>404</v>
      </c>
      <c r="L342" s="99">
        <v>2.2428959434349292</v>
      </c>
      <c r="N342" t="str">
        <f t="shared" si="47"/>
        <v>снят</v>
      </c>
      <c r="O342" t="str">
        <f t="shared" si="55"/>
        <v>снят</v>
      </c>
      <c r="P342" s="11" t="e">
        <f t="shared" si="52"/>
        <v>#VALUE!</v>
      </c>
      <c r="Q342" s="153">
        <v>343</v>
      </c>
      <c r="R342" s="154" t="s">
        <v>1794</v>
      </c>
      <c r="S342" t="s">
        <v>2012</v>
      </c>
    </row>
    <row r="343" spans="1:19" x14ac:dyDescent="0.3">
      <c r="A343" s="29" t="s">
        <v>974</v>
      </c>
      <c r="B343" s="29">
        <v>403</v>
      </c>
      <c r="C343" t="s">
        <v>172</v>
      </c>
      <c r="D343" t="str">
        <f t="shared" si="51"/>
        <v>не работает</v>
      </c>
      <c r="E343" t="e">
        <f t="shared" si="53"/>
        <v>#VALUE!</v>
      </c>
      <c r="G343" s="156">
        <v>344</v>
      </c>
      <c r="H343" s="158"/>
      <c r="K343" s="83">
        <v>405</v>
      </c>
      <c r="L343" s="99">
        <v>1.861</v>
      </c>
      <c r="N343" t="str">
        <f t="shared" si="47"/>
        <v>не работает</v>
      </c>
      <c r="O343">
        <f>VLOOKUP(K343,G:H,2,0)</f>
        <v>3.9</v>
      </c>
      <c r="P343" s="11" t="e">
        <f t="shared" si="52"/>
        <v>#VALUE!</v>
      </c>
      <c r="Q343" s="153">
        <v>344</v>
      </c>
      <c r="R343" s="154" t="s">
        <v>1796</v>
      </c>
      <c r="S343" t="s">
        <v>2012</v>
      </c>
    </row>
    <row r="344" spans="1:19" x14ac:dyDescent="0.3">
      <c r="A344" s="29" t="s">
        <v>975</v>
      </c>
      <c r="B344" s="29">
        <v>404</v>
      </c>
      <c r="C344">
        <v>2.2428959434349292</v>
      </c>
      <c r="D344" t="str">
        <f t="shared" si="51"/>
        <v>снят</v>
      </c>
      <c r="E344" t="e">
        <f t="shared" si="53"/>
        <v>#VALUE!</v>
      </c>
      <c r="G344" s="156">
        <v>345</v>
      </c>
      <c r="H344" s="158"/>
      <c r="K344" s="83">
        <v>406</v>
      </c>
      <c r="L344" s="99" t="s">
        <v>1882</v>
      </c>
      <c r="N344">
        <f t="shared" si="47"/>
        <v>18.031300000000002</v>
      </c>
      <c r="O344">
        <f>VLOOKUP(K344,G:H,2,0)</f>
        <v>18.030999999999999</v>
      </c>
      <c r="P344" s="11">
        <f t="shared" si="52"/>
        <v>3.0000000000285354E-4</v>
      </c>
      <c r="Q344" s="153">
        <v>345</v>
      </c>
      <c r="R344" s="154" t="s">
        <v>1798</v>
      </c>
      <c r="S344" t="s">
        <v>2012</v>
      </c>
    </row>
    <row r="345" spans="1:19" x14ac:dyDescent="0.3">
      <c r="A345" s="29" t="s">
        <v>976</v>
      </c>
      <c r="B345" s="29">
        <v>405</v>
      </c>
      <c r="C345">
        <v>1.861</v>
      </c>
      <c r="D345">
        <f t="shared" si="51"/>
        <v>3.9</v>
      </c>
      <c r="E345">
        <f t="shared" si="53"/>
        <v>2.0389999999999997</v>
      </c>
      <c r="G345" s="156">
        <v>346</v>
      </c>
      <c r="H345" s="157">
        <v>15.4</v>
      </c>
      <c r="K345" s="83">
        <v>407</v>
      </c>
      <c r="L345" s="99" t="s">
        <v>1884</v>
      </c>
      <c r="N345" t="str">
        <f t="shared" si="47"/>
        <v>не работает</v>
      </c>
      <c r="O345" t="str">
        <f>N345</f>
        <v>не работает</v>
      </c>
      <c r="P345" s="11" t="e">
        <f t="shared" si="52"/>
        <v>#VALUE!</v>
      </c>
      <c r="Q345" s="153">
        <v>346</v>
      </c>
      <c r="R345" s="154" t="s">
        <v>1800</v>
      </c>
      <c r="S345">
        <v>15.3996</v>
      </c>
    </row>
    <row r="346" spans="1:19" x14ac:dyDescent="0.3">
      <c r="A346" s="29" t="s">
        <v>977</v>
      </c>
      <c r="B346" s="29">
        <v>406</v>
      </c>
      <c r="C346" t="s">
        <v>1882</v>
      </c>
      <c r="D346">
        <f t="shared" si="51"/>
        <v>18.030999999999999</v>
      </c>
      <c r="E346">
        <f t="shared" si="53"/>
        <v>3.2899999999999991</v>
      </c>
      <c r="G346" s="156">
        <v>347</v>
      </c>
      <c r="H346" s="158"/>
      <c r="K346" s="83">
        <v>408</v>
      </c>
      <c r="L346" s="99">
        <v>4.5</v>
      </c>
      <c r="N346" t="str">
        <f t="shared" si="47"/>
        <v>не работает</v>
      </c>
      <c r="O346">
        <f>VLOOKUP(K346,G:H,2,0)</f>
        <v>6.9039999999999999</v>
      </c>
      <c r="P346" s="11" t="e">
        <f t="shared" si="52"/>
        <v>#VALUE!</v>
      </c>
      <c r="Q346" s="153">
        <v>347</v>
      </c>
      <c r="R346" s="154" t="s">
        <v>1802</v>
      </c>
      <c r="S346" t="s">
        <v>2012</v>
      </c>
    </row>
    <row r="347" spans="1:19" x14ac:dyDescent="0.3">
      <c r="A347" s="29" t="s">
        <v>978</v>
      </c>
      <c r="B347" s="29">
        <v>407</v>
      </c>
      <c r="C347" t="s">
        <v>1884</v>
      </c>
      <c r="D347" t="str">
        <f t="shared" si="51"/>
        <v>не работает</v>
      </c>
      <c r="E347" t="e">
        <f t="shared" si="53"/>
        <v>#VALUE!</v>
      </c>
      <c r="G347" s="156">
        <v>348</v>
      </c>
      <c r="H347" s="157">
        <v>11.414999999999999</v>
      </c>
      <c r="K347" s="83">
        <v>409</v>
      </c>
      <c r="L347" s="99">
        <v>4.293998407848739</v>
      </c>
      <c r="N347" t="str">
        <f t="shared" si="47"/>
        <v>не работает</v>
      </c>
      <c r="O347" t="str">
        <f>N347</f>
        <v>не работает</v>
      </c>
      <c r="P347" s="11" t="e">
        <f t="shared" si="52"/>
        <v>#VALUE!</v>
      </c>
      <c r="Q347" s="153">
        <v>348</v>
      </c>
      <c r="R347" s="154" t="s">
        <v>1804</v>
      </c>
      <c r="S347">
        <v>11.4154</v>
      </c>
    </row>
    <row r="348" spans="1:19" x14ac:dyDescent="0.3">
      <c r="A348" s="29" t="s">
        <v>979</v>
      </c>
      <c r="B348" s="29">
        <v>408</v>
      </c>
      <c r="C348">
        <v>4.5</v>
      </c>
      <c r="D348">
        <f t="shared" si="51"/>
        <v>6.9039999999999999</v>
      </c>
      <c r="E348">
        <f t="shared" si="53"/>
        <v>2.4039999999999999</v>
      </c>
      <c r="G348" s="156">
        <v>349</v>
      </c>
      <c r="H348" s="158"/>
      <c r="K348" s="83">
        <v>41</v>
      </c>
      <c r="L348" s="99" t="s">
        <v>1398</v>
      </c>
      <c r="N348">
        <f t="shared" si="47"/>
        <v>5.9298999999999999</v>
      </c>
      <c r="O348">
        <f>VLOOKUP(K348,G:H,2,0)</f>
        <v>5.93</v>
      </c>
      <c r="P348" s="11">
        <f t="shared" si="52"/>
        <v>-9.9999999999766942E-5</v>
      </c>
      <c r="Q348" s="153">
        <v>349</v>
      </c>
      <c r="R348" s="154" t="s">
        <v>1805</v>
      </c>
      <c r="S348" t="s">
        <v>2012</v>
      </c>
    </row>
    <row r="349" spans="1:19" x14ac:dyDescent="0.3">
      <c r="A349" s="29" t="s">
        <v>980</v>
      </c>
      <c r="B349" s="29">
        <v>409</v>
      </c>
      <c r="C349">
        <v>4.293998407848739</v>
      </c>
      <c r="D349" t="str">
        <f t="shared" si="51"/>
        <v>не работает</v>
      </c>
      <c r="E349" t="e">
        <f t="shared" si="53"/>
        <v>#VALUE!</v>
      </c>
      <c r="G349" s="156">
        <v>350</v>
      </c>
      <c r="H349" s="157">
        <v>6.0720000000000001</v>
      </c>
      <c r="K349" s="83">
        <v>410</v>
      </c>
      <c r="L349" s="99" t="s">
        <v>1888</v>
      </c>
      <c r="N349">
        <f t="shared" si="47"/>
        <v>2.9929999999999999</v>
      </c>
      <c r="O349">
        <f>VLOOKUP(K349,G:H,2,0)</f>
        <v>2.9929999999999999</v>
      </c>
      <c r="P349" s="11">
        <f t="shared" si="52"/>
        <v>0</v>
      </c>
      <c r="Q349" s="153">
        <v>350</v>
      </c>
      <c r="R349" s="154" t="s">
        <v>1806</v>
      </c>
      <c r="S349" t="s">
        <v>2012</v>
      </c>
    </row>
    <row r="350" spans="1:19" x14ac:dyDescent="0.3">
      <c r="A350" s="29" t="s">
        <v>88</v>
      </c>
      <c r="B350" s="29">
        <v>41</v>
      </c>
      <c r="C350" t="s">
        <v>1398</v>
      </c>
      <c r="D350">
        <f t="shared" si="51"/>
        <v>5.93</v>
      </c>
      <c r="E350">
        <f t="shared" si="53"/>
        <v>0.47599999999999998</v>
      </c>
      <c r="G350" s="156">
        <v>351</v>
      </c>
      <c r="H350" s="158"/>
      <c r="K350" s="83">
        <v>411</v>
      </c>
      <c r="L350" s="99" t="s">
        <v>1890</v>
      </c>
      <c r="N350">
        <f t="shared" ref="N350:N413" si="56">VLOOKUP(K350,Q:S,3,0)</f>
        <v>13.234299999999999</v>
      </c>
      <c r="O350">
        <f>VLOOKUP(K350,G:H,2,0)</f>
        <v>13.234</v>
      </c>
      <c r="P350" s="11">
        <f t="shared" si="52"/>
        <v>2.9999999999930083E-4</v>
      </c>
      <c r="Q350" s="153">
        <v>351</v>
      </c>
      <c r="R350" s="154" t="s">
        <v>1807</v>
      </c>
      <c r="S350" t="s">
        <v>2012</v>
      </c>
    </row>
    <row r="351" spans="1:19" x14ac:dyDescent="0.3">
      <c r="A351" s="29" t="s">
        <v>981</v>
      </c>
      <c r="B351" s="29">
        <v>410</v>
      </c>
      <c r="C351" t="s">
        <v>1888</v>
      </c>
      <c r="D351">
        <f t="shared" si="51"/>
        <v>2.9929999999999999</v>
      </c>
      <c r="E351">
        <f t="shared" si="53"/>
        <v>-7.84</v>
      </c>
      <c r="G351" s="156">
        <v>352</v>
      </c>
      <c r="H351" s="158"/>
      <c r="K351" s="83">
        <v>412</v>
      </c>
      <c r="L351" s="99">
        <v>20.05</v>
      </c>
      <c r="N351">
        <f t="shared" si="56"/>
        <v>22.3019</v>
      </c>
      <c r="O351">
        <f>VLOOKUP(K351,G:H,2,0)</f>
        <v>22.507999999999999</v>
      </c>
      <c r="P351" s="11">
        <f t="shared" si="52"/>
        <v>-0.20609999999999928</v>
      </c>
      <c r="Q351" s="153">
        <v>352</v>
      </c>
      <c r="R351" s="154" t="s">
        <v>1808</v>
      </c>
      <c r="S351" t="s">
        <v>2012</v>
      </c>
    </row>
    <row r="352" spans="1:19" x14ac:dyDescent="0.3">
      <c r="A352" s="29" t="s">
        <v>982</v>
      </c>
      <c r="B352" s="29">
        <v>411</v>
      </c>
      <c r="C352" t="s">
        <v>1890</v>
      </c>
      <c r="D352">
        <f t="shared" si="51"/>
        <v>13.234</v>
      </c>
      <c r="E352">
        <f t="shared" si="53"/>
        <v>2.4179999999999993</v>
      </c>
      <c r="G352" s="156">
        <v>353</v>
      </c>
      <c r="H352" s="158"/>
      <c r="K352" s="83">
        <v>413</v>
      </c>
      <c r="L352" s="99" t="s">
        <v>1893</v>
      </c>
      <c r="N352">
        <f t="shared" si="56"/>
        <v>13.227499999999999</v>
      </c>
      <c r="O352">
        <f>VLOOKUP(K352,G:H,2,0)</f>
        <v>13.228</v>
      </c>
      <c r="P352" s="11">
        <f t="shared" si="52"/>
        <v>-5.0000000000061107E-4</v>
      </c>
      <c r="Q352" s="153">
        <v>353</v>
      </c>
      <c r="R352" s="154" t="s">
        <v>1810</v>
      </c>
      <c r="S352" t="s">
        <v>2012</v>
      </c>
    </row>
    <row r="353" spans="1:19" x14ac:dyDescent="0.3">
      <c r="A353" s="29" t="s">
        <v>983</v>
      </c>
      <c r="B353" s="29">
        <v>412</v>
      </c>
      <c r="C353">
        <v>20.05</v>
      </c>
      <c r="D353">
        <f t="shared" si="51"/>
        <v>22.507999999999999</v>
      </c>
      <c r="E353">
        <f t="shared" si="53"/>
        <v>2.4579999999999984</v>
      </c>
      <c r="G353" s="156">
        <v>354</v>
      </c>
      <c r="H353" s="157">
        <v>57</v>
      </c>
      <c r="K353" s="83">
        <v>414</v>
      </c>
      <c r="L353" s="99" t="s">
        <v>1895</v>
      </c>
      <c r="N353" t="str">
        <f t="shared" si="56"/>
        <v>не работает</v>
      </c>
      <c r="O353" t="str">
        <f>N353</f>
        <v>не работает</v>
      </c>
      <c r="P353" s="11" t="e">
        <f t="shared" si="52"/>
        <v>#VALUE!</v>
      </c>
      <c r="Q353" s="153">
        <v>354</v>
      </c>
      <c r="R353" s="154" t="s">
        <v>1811</v>
      </c>
      <c r="S353">
        <v>56.465400000000002</v>
      </c>
    </row>
    <row r="354" spans="1:19" x14ac:dyDescent="0.3">
      <c r="A354" s="29" t="s">
        <v>984</v>
      </c>
      <c r="B354" s="29">
        <v>413</v>
      </c>
      <c r="C354" t="s">
        <v>1893</v>
      </c>
      <c r="D354">
        <f t="shared" si="51"/>
        <v>13.228</v>
      </c>
      <c r="E354">
        <f t="shared" si="53"/>
        <v>2.0749999999999993</v>
      </c>
      <c r="G354" s="156">
        <v>355</v>
      </c>
      <c r="H354" s="158"/>
      <c r="K354" s="83">
        <v>415</v>
      </c>
      <c r="L354" s="99">
        <v>12.789806896884578</v>
      </c>
      <c r="N354" t="str">
        <f t="shared" si="56"/>
        <v>не работает</v>
      </c>
      <c r="O354">
        <f>VLOOKUP(K354,G:H,2,0)</f>
        <v>3.5</v>
      </c>
      <c r="P354" s="11" t="e">
        <f t="shared" si="52"/>
        <v>#VALUE!</v>
      </c>
      <c r="Q354" s="153">
        <v>355</v>
      </c>
      <c r="R354" s="154" t="s">
        <v>1813</v>
      </c>
      <c r="S354" t="s">
        <v>2012</v>
      </c>
    </row>
    <row r="355" spans="1:19" x14ac:dyDescent="0.3">
      <c r="A355" s="29" t="s">
        <v>985</v>
      </c>
      <c r="B355" s="29">
        <v>414</v>
      </c>
      <c r="C355" t="s">
        <v>1895</v>
      </c>
      <c r="D355" t="str">
        <f t="shared" si="51"/>
        <v>не работает</v>
      </c>
      <c r="E355" t="e">
        <f t="shared" si="53"/>
        <v>#VALUE!</v>
      </c>
      <c r="G355" s="156">
        <v>356</v>
      </c>
      <c r="H355" s="157">
        <v>35.584000000000003</v>
      </c>
      <c r="K355" s="83">
        <v>416</v>
      </c>
      <c r="L355" s="99" t="s">
        <v>1898</v>
      </c>
      <c r="N355" t="str">
        <f t="shared" si="56"/>
        <v>не работает</v>
      </c>
      <c r="O355" t="str">
        <f>N355</f>
        <v>не работает</v>
      </c>
      <c r="P355" s="11" t="e">
        <f t="shared" si="52"/>
        <v>#VALUE!</v>
      </c>
      <c r="Q355" s="153">
        <v>356</v>
      </c>
      <c r="R355" s="154" t="s">
        <v>1814</v>
      </c>
      <c r="S355">
        <v>35.584899999999998</v>
      </c>
    </row>
    <row r="356" spans="1:19" x14ac:dyDescent="0.3">
      <c r="A356" s="29" t="s">
        <v>986</v>
      </c>
      <c r="B356" s="29">
        <v>415</v>
      </c>
      <c r="C356">
        <v>12.789806896884578</v>
      </c>
      <c r="D356">
        <f t="shared" si="51"/>
        <v>3.5</v>
      </c>
      <c r="E356">
        <f t="shared" si="53"/>
        <v>-9.2898068968845777</v>
      </c>
      <c r="G356" s="156">
        <v>357</v>
      </c>
      <c r="H356" s="158"/>
      <c r="K356" s="83">
        <v>417</v>
      </c>
      <c r="L356" s="99" t="s">
        <v>1931</v>
      </c>
      <c r="N356">
        <f t="shared" si="56"/>
        <v>19.295300000000001</v>
      </c>
      <c r="O356">
        <f>VLOOKUP(K356,G:H,2,0)</f>
        <v>19</v>
      </c>
      <c r="P356" s="11">
        <f t="shared" si="52"/>
        <v>0.29530000000000101</v>
      </c>
      <c r="Q356" s="153">
        <v>357</v>
      </c>
      <c r="R356" s="154" t="s">
        <v>1815</v>
      </c>
      <c r="S356">
        <v>33.895299999999999</v>
      </c>
    </row>
    <row r="357" spans="1:19" x14ac:dyDescent="0.3">
      <c r="A357" s="29" t="s">
        <v>987</v>
      </c>
      <c r="B357" s="29">
        <v>416</v>
      </c>
      <c r="C357" t="s">
        <v>1898</v>
      </c>
      <c r="D357" t="str">
        <f t="shared" si="51"/>
        <v>не работает</v>
      </c>
      <c r="E357" t="e">
        <f t="shared" si="53"/>
        <v>#VALUE!</v>
      </c>
      <c r="G357" s="156">
        <v>358</v>
      </c>
      <c r="H357" s="158"/>
      <c r="K357" s="83">
        <v>418</v>
      </c>
      <c r="L357" s="99" t="s">
        <v>172</v>
      </c>
      <c r="N357" t="str">
        <f t="shared" si="56"/>
        <v>не работает</v>
      </c>
      <c r="O357" t="str">
        <f t="shared" ref="O357:O360" si="57">N357</f>
        <v>не работает</v>
      </c>
      <c r="P357" s="11" t="e">
        <f t="shared" si="52"/>
        <v>#VALUE!</v>
      </c>
      <c r="Q357" s="153">
        <v>358</v>
      </c>
      <c r="R357" s="154" t="s">
        <v>1817</v>
      </c>
      <c r="S357">
        <v>27.703199999999999</v>
      </c>
    </row>
    <row r="358" spans="1:19" x14ac:dyDescent="0.3">
      <c r="A358" s="29" t="s">
        <v>988</v>
      </c>
      <c r="B358" s="29">
        <v>417</v>
      </c>
      <c r="C358" t="s">
        <v>1931</v>
      </c>
      <c r="D358">
        <f t="shared" si="51"/>
        <v>19</v>
      </c>
      <c r="E358">
        <f t="shared" si="53"/>
        <v>1.8689999999999998</v>
      </c>
      <c r="G358" s="156">
        <v>359</v>
      </c>
      <c r="H358" s="158"/>
      <c r="K358" s="83">
        <v>419</v>
      </c>
      <c r="L358" s="99" t="s">
        <v>172</v>
      </c>
      <c r="N358" t="str">
        <f t="shared" si="56"/>
        <v>не работает</v>
      </c>
      <c r="O358" t="str">
        <f t="shared" si="57"/>
        <v>не работает</v>
      </c>
      <c r="P358" s="11" t="e">
        <f t="shared" si="52"/>
        <v>#VALUE!</v>
      </c>
      <c r="Q358" s="153">
        <v>359</v>
      </c>
      <c r="R358" s="154" t="s">
        <v>1819</v>
      </c>
      <c r="S358">
        <v>47.618400000000001</v>
      </c>
    </row>
    <row r="359" spans="1:19" x14ac:dyDescent="0.3">
      <c r="A359" s="29" t="s">
        <v>989</v>
      </c>
      <c r="B359" s="29">
        <v>418</v>
      </c>
      <c r="C359" t="s">
        <v>172</v>
      </c>
      <c r="D359" t="str">
        <f t="shared" si="51"/>
        <v>не работает</v>
      </c>
      <c r="E359" t="e">
        <f t="shared" si="53"/>
        <v>#VALUE!</v>
      </c>
      <c r="G359" s="156">
        <v>360</v>
      </c>
      <c r="H359" s="157">
        <v>22.706</v>
      </c>
      <c r="K359" s="83">
        <v>42</v>
      </c>
      <c r="L359" s="99" t="s">
        <v>172</v>
      </c>
      <c r="N359" t="str">
        <f t="shared" si="56"/>
        <v>не работает</v>
      </c>
      <c r="O359" t="str">
        <f t="shared" si="57"/>
        <v>не работает</v>
      </c>
      <c r="P359" s="11" t="e">
        <f t="shared" si="52"/>
        <v>#VALUE!</v>
      </c>
      <c r="Q359" s="153">
        <v>360</v>
      </c>
      <c r="R359" s="154" t="s">
        <v>1821</v>
      </c>
      <c r="S359">
        <v>22.706</v>
      </c>
    </row>
    <row r="360" spans="1:19" x14ac:dyDescent="0.3">
      <c r="A360" s="29" t="s">
        <v>990</v>
      </c>
      <c r="B360" s="29">
        <v>419</v>
      </c>
      <c r="C360" t="s">
        <v>172</v>
      </c>
      <c r="D360" t="str">
        <f t="shared" si="51"/>
        <v>не работает</v>
      </c>
      <c r="E360" t="e">
        <f t="shared" si="53"/>
        <v>#VALUE!</v>
      </c>
      <c r="G360" s="156">
        <v>361</v>
      </c>
      <c r="H360" s="157">
        <v>17.641999999999999</v>
      </c>
      <c r="K360" s="83">
        <v>420</v>
      </c>
      <c r="L360" s="99">
        <v>18.262880675185404</v>
      </c>
      <c r="N360" t="str">
        <f t="shared" si="56"/>
        <v>не работает</v>
      </c>
      <c r="O360" t="str">
        <f t="shared" si="57"/>
        <v>не работает</v>
      </c>
      <c r="P360" s="11" t="e">
        <f t="shared" si="52"/>
        <v>#VALUE!</v>
      </c>
      <c r="Q360" s="153">
        <v>361</v>
      </c>
      <c r="R360" s="154" t="s">
        <v>1823</v>
      </c>
      <c r="S360">
        <v>17.642199999999999</v>
      </c>
    </row>
    <row r="361" spans="1:19" x14ac:dyDescent="0.3">
      <c r="A361" s="29" t="s">
        <v>89</v>
      </c>
      <c r="B361" s="29">
        <v>42</v>
      </c>
      <c r="C361" t="s">
        <v>172</v>
      </c>
      <c r="D361" t="str">
        <f t="shared" si="51"/>
        <v>не работает</v>
      </c>
      <c r="E361" t="e">
        <f t="shared" si="53"/>
        <v>#VALUE!</v>
      </c>
      <c r="G361" s="156">
        <v>362</v>
      </c>
      <c r="H361" s="158"/>
      <c r="K361" s="83">
        <v>421</v>
      </c>
      <c r="L361" s="99" t="s">
        <v>1904</v>
      </c>
      <c r="N361">
        <f t="shared" si="56"/>
        <v>20.8582</v>
      </c>
      <c r="O361">
        <f>VLOOKUP(K361,G:H,2,0)</f>
        <v>20.858000000000001</v>
      </c>
      <c r="P361" s="11">
        <f t="shared" si="52"/>
        <v>1.9999999999953388E-4</v>
      </c>
      <c r="Q361" s="153">
        <v>362</v>
      </c>
      <c r="R361" s="154" t="s">
        <v>1825</v>
      </c>
      <c r="S361" t="s">
        <v>2012</v>
      </c>
    </row>
    <row r="362" spans="1:19" x14ac:dyDescent="0.3">
      <c r="A362" s="29" t="s">
        <v>991</v>
      </c>
      <c r="B362" s="29">
        <v>420</v>
      </c>
      <c r="C362">
        <v>18.262880675185404</v>
      </c>
      <c r="D362" t="str">
        <f t="shared" si="51"/>
        <v>не работает</v>
      </c>
      <c r="E362" t="e">
        <f t="shared" si="53"/>
        <v>#VALUE!</v>
      </c>
      <c r="G362" s="156">
        <v>363</v>
      </c>
      <c r="H362" s="158"/>
      <c r="K362" s="83">
        <v>422</v>
      </c>
      <c r="L362" s="99">
        <v>17.536000000000001</v>
      </c>
      <c r="N362">
        <f t="shared" si="56"/>
        <v>21.324200000000001</v>
      </c>
      <c r="O362">
        <v>21.324200000000001</v>
      </c>
      <c r="P362" s="11">
        <f t="shared" si="52"/>
        <v>0</v>
      </c>
      <c r="Q362" s="153">
        <v>363</v>
      </c>
      <c r="R362" s="154" t="s">
        <v>1826</v>
      </c>
      <c r="S362" t="s">
        <v>2012</v>
      </c>
    </row>
    <row r="363" spans="1:19" x14ac:dyDescent="0.3">
      <c r="A363" s="29" t="s">
        <v>992</v>
      </c>
      <c r="B363" s="29">
        <v>421</v>
      </c>
      <c r="C363" t="s">
        <v>1904</v>
      </c>
      <c r="D363">
        <f t="shared" si="51"/>
        <v>20.858000000000001</v>
      </c>
      <c r="E363">
        <f t="shared" si="53"/>
        <v>2.0109999999999992</v>
      </c>
      <c r="G363" s="156">
        <v>364</v>
      </c>
      <c r="H363" s="157">
        <v>21.172000000000001</v>
      </c>
      <c r="K363" s="83">
        <v>423</v>
      </c>
      <c r="L363" s="99">
        <v>3.7397459639470076</v>
      </c>
      <c r="N363" t="str">
        <f t="shared" si="56"/>
        <v>не работает</v>
      </c>
      <c r="O363" t="str">
        <f t="shared" ref="O363:O364" si="58">N363</f>
        <v>не работает</v>
      </c>
      <c r="P363" s="11" t="e">
        <f t="shared" si="52"/>
        <v>#VALUE!</v>
      </c>
      <c r="Q363" s="153">
        <v>364</v>
      </c>
      <c r="R363" s="154" t="s">
        <v>1828</v>
      </c>
      <c r="S363">
        <v>21.171600000000002</v>
      </c>
    </row>
    <row r="364" spans="1:19" x14ac:dyDescent="0.3">
      <c r="A364" s="29" t="s">
        <v>993</v>
      </c>
      <c r="B364" s="29">
        <v>422</v>
      </c>
      <c r="C364">
        <v>17.536000000000001</v>
      </c>
      <c r="D364">
        <f t="shared" si="51"/>
        <v>21.324200000000001</v>
      </c>
      <c r="E364">
        <f t="shared" si="53"/>
        <v>3.7881999999999998</v>
      </c>
      <c r="G364" s="156">
        <v>365</v>
      </c>
      <c r="H364" s="157">
        <v>13.532</v>
      </c>
      <c r="K364" s="83">
        <v>424</v>
      </c>
      <c r="L364" s="99" t="s">
        <v>172</v>
      </c>
      <c r="N364" t="str">
        <f t="shared" si="56"/>
        <v>не работает</v>
      </c>
      <c r="O364" t="str">
        <f t="shared" si="58"/>
        <v>не работает</v>
      </c>
      <c r="P364" s="11" t="e">
        <f t="shared" si="52"/>
        <v>#VALUE!</v>
      </c>
      <c r="Q364" s="153">
        <v>365</v>
      </c>
      <c r="R364" s="154" t="s">
        <v>1830</v>
      </c>
      <c r="S364">
        <v>13.5844</v>
      </c>
    </row>
    <row r="365" spans="1:19" x14ac:dyDescent="0.3">
      <c r="A365" s="29" t="s">
        <v>994</v>
      </c>
      <c r="B365" s="29">
        <v>423</v>
      </c>
      <c r="C365">
        <v>3.7397459639470076</v>
      </c>
      <c r="D365" t="str">
        <f t="shared" si="51"/>
        <v>не работает</v>
      </c>
      <c r="E365" t="e">
        <f t="shared" si="53"/>
        <v>#VALUE!</v>
      </c>
      <c r="G365" s="156">
        <v>366</v>
      </c>
      <c r="H365" s="158"/>
      <c r="K365" s="83">
        <v>425</v>
      </c>
      <c r="L365" s="99">
        <v>6.9009999999999998</v>
      </c>
      <c r="N365" t="str">
        <f t="shared" si="56"/>
        <v>не работает</v>
      </c>
      <c r="O365">
        <f>VLOOKUP(K365,G:H,2,0)</f>
        <v>6.94</v>
      </c>
      <c r="P365" s="11" t="e">
        <f t="shared" si="52"/>
        <v>#VALUE!</v>
      </c>
      <c r="Q365" s="153">
        <v>366</v>
      </c>
      <c r="R365" s="154" t="s">
        <v>1831</v>
      </c>
      <c r="S365" t="s">
        <v>2012</v>
      </c>
    </row>
    <row r="366" spans="1:19" x14ac:dyDescent="0.3">
      <c r="A366" s="29" t="s">
        <v>995</v>
      </c>
      <c r="B366" s="29">
        <v>424</v>
      </c>
      <c r="C366" t="s">
        <v>172</v>
      </c>
      <c r="D366" t="str">
        <f t="shared" si="51"/>
        <v>не работает</v>
      </c>
      <c r="E366" t="e">
        <f t="shared" si="53"/>
        <v>#VALUE!</v>
      </c>
      <c r="G366" s="156">
        <v>367</v>
      </c>
      <c r="H366" s="157">
        <v>28.934000000000001</v>
      </c>
      <c r="K366" s="83">
        <v>426</v>
      </c>
      <c r="L366" s="99">
        <v>13.534000000000001</v>
      </c>
      <c r="N366" t="str">
        <f t="shared" si="56"/>
        <v>не работает</v>
      </c>
      <c r="O366">
        <f>VLOOKUP(K366,G:H,2,0)</f>
        <v>14.895</v>
      </c>
      <c r="P366" s="11" t="e">
        <f t="shared" si="52"/>
        <v>#VALUE!</v>
      </c>
      <c r="Q366" s="153">
        <v>367</v>
      </c>
      <c r="R366" s="154" t="s">
        <v>1833</v>
      </c>
      <c r="S366">
        <v>28.933399999999999</v>
      </c>
    </row>
    <row r="367" spans="1:19" x14ac:dyDescent="0.3">
      <c r="A367" s="29" t="s">
        <v>996</v>
      </c>
      <c r="B367" s="29">
        <v>425</v>
      </c>
      <c r="C367">
        <v>6.9009999999999998</v>
      </c>
      <c r="D367">
        <f t="shared" si="51"/>
        <v>6.94</v>
      </c>
      <c r="E367">
        <f t="shared" si="53"/>
        <v>3.900000000000059E-2</v>
      </c>
      <c r="G367" s="156">
        <v>368</v>
      </c>
      <c r="H367" s="158"/>
      <c r="K367" s="83">
        <v>427</v>
      </c>
      <c r="L367" s="99">
        <v>23.017053598545044</v>
      </c>
      <c r="N367" t="str">
        <f t="shared" si="56"/>
        <v>не работает</v>
      </c>
      <c r="O367" t="str">
        <f t="shared" ref="O367:O369" si="59">N367</f>
        <v>не работает</v>
      </c>
      <c r="P367" s="11" t="e">
        <f t="shared" si="52"/>
        <v>#VALUE!</v>
      </c>
      <c r="Q367" s="153">
        <v>368</v>
      </c>
      <c r="R367" s="154" t="s">
        <v>1834</v>
      </c>
      <c r="S367" t="s">
        <v>2012</v>
      </c>
    </row>
    <row r="368" spans="1:19" x14ac:dyDescent="0.3">
      <c r="A368" s="29" t="s">
        <v>997</v>
      </c>
      <c r="B368" s="29">
        <v>426</v>
      </c>
      <c r="C368">
        <v>13.534000000000001</v>
      </c>
      <c r="D368">
        <f t="shared" si="51"/>
        <v>14.895</v>
      </c>
      <c r="E368">
        <f t="shared" si="53"/>
        <v>1.3609999999999989</v>
      </c>
      <c r="G368" s="156">
        <v>369</v>
      </c>
      <c r="H368" s="157">
        <v>13.928000000000001</v>
      </c>
      <c r="K368" s="83">
        <v>428</v>
      </c>
      <c r="L368" s="99">
        <v>16.420177079562734</v>
      </c>
      <c r="N368" t="str">
        <f t="shared" si="56"/>
        <v>не работает</v>
      </c>
      <c r="O368" t="str">
        <f t="shared" si="59"/>
        <v>не работает</v>
      </c>
      <c r="P368" s="11" t="e">
        <f t="shared" si="52"/>
        <v>#VALUE!</v>
      </c>
      <c r="Q368" s="153">
        <v>369</v>
      </c>
      <c r="R368" s="154" t="s">
        <v>1835</v>
      </c>
      <c r="S368">
        <v>13.9277</v>
      </c>
    </row>
    <row r="369" spans="1:19" x14ac:dyDescent="0.3">
      <c r="A369" s="29" t="s">
        <v>998</v>
      </c>
      <c r="B369" s="29">
        <v>427</v>
      </c>
      <c r="C369">
        <v>23.017053598545044</v>
      </c>
      <c r="D369" t="str">
        <f t="shared" si="51"/>
        <v>не работает</v>
      </c>
      <c r="E369" t="e">
        <f t="shared" si="53"/>
        <v>#VALUE!</v>
      </c>
      <c r="G369" s="156">
        <v>370</v>
      </c>
      <c r="H369" s="157">
        <v>17.367999999999999</v>
      </c>
      <c r="K369" s="83">
        <v>429</v>
      </c>
      <c r="L369" s="99" t="s">
        <v>1913</v>
      </c>
      <c r="N369" t="str">
        <f t="shared" si="56"/>
        <v>не работает</v>
      </c>
      <c r="O369" t="str">
        <f t="shared" si="59"/>
        <v>не работает</v>
      </c>
      <c r="P369" s="11" t="e">
        <f t="shared" si="52"/>
        <v>#VALUE!</v>
      </c>
      <c r="Q369" s="153">
        <v>370</v>
      </c>
      <c r="R369" s="154" t="s">
        <v>1836</v>
      </c>
      <c r="S369">
        <v>11.368600000000001</v>
      </c>
    </row>
    <row r="370" spans="1:19" x14ac:dyDescent="0.3">
      <c r="A370" s="29" t="s">
        <v>999</v>
      </c>
      <c r="B370" s="29">
        <v>428</v>
      </c>
      <c r="C370">
        <v>16.420177079562734</v>
      </c>
      <c r="D370" t="str">
        <f t="shared" si="51"/>
        <v>не работает</v>
      </c>
      <c r="E370" t="e">
        <f t="shared" si="53"/>
        <v>#VALUE!</v>
      </c>
      <c r="G370" s="156">
        <v>371</v>
      </c>
      <c r="H370" s="157">
        <v>3.7029999999999998</v>
      </c>
      <c r="K370" s="83">
        <v>43</v>
      </c>
      <c r="L370" s="99" t="s">
        <v>1945</v>
      </c>
      <c r="N370">
        <f t="shared" si="56"/>
        <v>18.720600000000001</v>
      </c>
      <c r="O370">
        <f t="shared" ref="O370:O375" si="60">VLOOKUP(K370,G:H,2,0)</f>
        <v>18.721</v>
      </c>
      <c r="P370" s="11">
        <f t="shared" si="52"/>
        <v>-3.9999999999906777E-4</v>
      </c>
      <c r="Q370" s="153">
        <v>371</v>
      </c>
      <c r="R370" s="154" t="s">
        <v>1838</v>
      </c>
      <c r="S370">
        <v>3.706</v>
      </c>
    </row>
    <row r="371" spans="1:19" x14ac:dyDescent="0.3">
      <c r="A371" s="29" t="s">
        <v>1000</v>
      </c>
      <c r="B371" s="29">
        <v>429</v>
      </c>
      <c r="C371" t="s">
        <v>1913</v>
      </c>
      <c r="D371" t="str">
        <f t="shared" si="51"/>
        <v>не работает</v>
      </c>
      <c r="E371" t="e">
        <f t="shared" si="53"/>
        <v>#VALUE!</v>
      </c>
      <c r="G371" s="156">
        <v>372</v>
      </c>
      <c r="H371" s="157">
        <v>16.024999999999999</v>
      </c>
      <c r="K371" s="83">
        <v>430</v>
      </c>
      <c r="L371" s="99">
        <v>5.1680000000000001</v>
      </c>
      <c r="N371">
        <f t="shared" si="56"/>
        <v>5.55</v>
      </c>
      <c r="O371">
        <f t="shared" si="60"/>
        <v>5.55</v>
      </c>
      <c r="P371" s="11">
        <f t="shared" si="52"/>
        <v>0</v>
      </c>
      <c r="Q371" s="153">
        <v>372</v>
      </c>
      <c r="R371" s="154" t="s">
        <v>1839</v>
      </c>
      <c r="S371">
        <v>16.025400000000001</v>
      </c>
    </row>
    <row r="372" spans="1:19" x14ac:dyDescent="0.3">
      <c r="A372" s="29" t="s">
        <v>90</v>
      </c>
      <c r="B372" s="29">
        <v>43</v>
      </c>
      <c r="C372" t="s">
        <v>1945</v>
      </c>
      <c r="D372">
        <f t="shared" si="51"/>
        <v>18.721</v>
      </c>
      <c r="E372">
        <f t="shared" si="53"/>
        <v>2.6370000000000005</v>
      </c>
      <c r="G372" s="156">
        <v>373</v>
      </c>
      <c r="H372" s="157">
        <v>8.6479999999999997</v>
      </c>
      <c r="K372" s="83">
        <v>431</v>
      </c>
      <c r="L372" s="99">
        <v>15.439</v>
      </c>
      <c r="N372">
        <f t="shared" si="56"/>
        <v>23.8078</v>
      </c>
      <c r="O372">
        <f t="shared" si="60"/>
        <v>23.808</v>
      </c>
      <c r="P372" s="11">
        <f t="shared" si="52"/>
        <v>-1.9999999999953388E-4</v>
      </c>
      <c r="Q372" s="153">
        <v>373</v>
      </c>
      <c r="R372" s="154" t="s">
        <v>1840</v>
      </c>
      <c r="S372">
        <v>8.6480999999999995</v>
      </c>
    </row>
    <row r="373" spans="1:19" x14ac:dyDescent="0.3">
      <c r="A373" s="29" t="s">
        <v>1001</v>
      </c>
      <c r="B373" s="29">
        <v>430</v>
      </c>
      <c r="C373">
        <v>5.1680000000000001</v>
      </c>
      <c r="D373">
        <f t="shared" si="51"/>
        <v>5.55</v>
      </c>
      <c r="E373">
        <f t="shared" si="53"/>
        <v>0.38199999999999967</v>
      </c>
      <c r="G373" s="156">
        <v>374</v>
      </c>
      <c r="H373" s="157">
        <v>17.143999999999998</v>
      </c>
      <c r="K373" s="83">
        <v>44</v>
      </c>
      <c r="L373" s="99" t="s">
        <v>1946</v>
      </c>
      <c r="N373">
        <f t="shared" si="56"/>
        <v>16.7272</v>
      </c>
      <c r="O373">
        <f t="shared" si="60"/>
        <v>16.727</v>
      </c>
      <c r="P373" s="11">
        <f t="shared" si="52"/>
        <v>1.9999999999953388E-4</v>
      </c>
      <c r="Q373" s="153">
        <v>374</v>
      </c>
      <c r="R373" s="154" t="s">
        <v>1842</v>
      </c>
      <c r="S373">
        <v>17.144600000000001</v>
      </c>
    </row>
    <row r="374" spans="1:19" x14ac:dyDescent="0.3">
      <c r="A374" s="29" t="s">
        <v>1002</v>
      </c>
      <c r="B374" s="29">
        <v>431</v>
      </c>
      <c r="C374">
        <v>15.439</v>
      </c>
      <c r="D374">
        <f t="shared" si="51"/>
        <v>23.808</v>
      </c>
      <c r="E374">
        <f t="shared" si="53"/>
        <v>8.3689999999999998</v>
      </c>
      <c r="G374" s="156">
        <v>375</v>
      </c>
      <c r="H374" s="157">
        <v>24.940999999999999</v>
      </c>
      <c r="K374" s="83">
        <v>45</v>
      </c>
      <c r="L374" s="99">
        <v>10.754844545623314</v>
      </c>
      <c r="N374" t="str">
        <f t="shared" si="56"/>
        <v>не работает</v>
      </c>
      <c r="O374">
        <f t="shared" si="60"/>
        <v>11</v>
      </c>
      <c r="P374" s="11" t="e">
        <f t="shared" si="52"/>
        <v>#VALUE!</v>
      </c>
      <c r="Q374" s="153">
        <v>375</v>
      </c>
      <c r="R374" s="154" t="s">
        <v>1843</v>
      </c>
      <c r="S374">
        <v>24.9405</v>
      </c>
    </row>
    <row r="375" spans="1:19" x14ac:dyDescent="0.3">
      <c r="A375" s="29" t="s">
        <v>91</v>
      </c>
      <c r="B375" s="29">
        <v>44</v>
      </c>
      <c r="C375" t="s">
        <v>1946</v>
      </c>
      <c r="D375">
        <f t="shared" si="51"/>
        <v>16.727</v>
      </c>
      <c r="E375">
        <f t="shared" si="53"/>
        <v>1.7949999999999999</v>
      </c>
      <c r="G375" s="156">
        <v>376</v>
      </c>
      <c r="H375" s="157">
        <v>12.763999999999999</v>
      </c>
      <c r="K375" s="83">
        <v>46</v>
      </c>
      <c r="L375" s="99" t="s">
        <v>1947</v>
      </c>
      <c r="N375">
        <f t="shared" si="56"/>
        <v>12.6038</v>
      </c>
      <c r="O375">
        <f t="shared" si="60"/>
        <v>12.603999999999999</v>
      </c>
      <c r="P375" s="11">
        <f t="shared" si="52"/>
        <v>-1.9999999999953388E-4</v>
      </c>
      <c r="Q375" s="153">
        <v>376</v>
      </c>
      <c r="R375" s="154" t="s">
        <v>1845</v>
      </c>
      <c r="S375">
        <v>12.1631</v>
      </c>
    </row>
    <row r="376" spans="1:19" x14ac:dyDescent="0.3">
      <c r="A376" s="29" t="s">
        <v>92</v>
      </c>
      <c r="B376" s="29">
        <v>45</v>
      </c>
      <c r="C376">
        <v>10.754844545623314</v>
      </c>
      <c r="D376">
        <f t="shared" si="51"/>
        <v>11</v>
      </c>
      <c r="E376">
        <f t="shared" si="53"/>
        <v>0.24515545437668607</v>
      </c>
      <c r="G376" s="156">
        <v>377</v>
      </c>
      <c r="H376" s="157">
        <v>16.155000000000001</v>
      </c>
      <c r="K376" s="83">
        <v>47</v>
      </c>
      <c r="L376" s="99" t="s">
        <v>172</v>
      </c>
      <c r="N376" t="str">
        <f t="shared" si="56"/>
        <v>не работает</v>
      </c>
      <c r="O376" t="str">
        <f>N376</f>
        <v>не работает</v>
      </c>
      <c r="P376" s="11" t="e">
        <f t="shared" si="52"/>
        <v>#VALUE!</v>
      </c>
      <c r="Q376" s="153">
        <v>377</v>
      </c>
      <c r="R376" s="154" t="s">
        <v>1846</v>
      </c>
      <c r="S376">
        <v>16.154900000000001</v>
      </c>
    </row>
    <row r="377" spans="1:19" x14ac:dyDescent="0.3">
      <c r="A377" s="29" t="s">
        <v>93</v>
      </c>
      <c r="B377" s="29">
        <v>46</v>
      </c>
      <c r="C377" t="s">
        <v>1947</v>
      </c>
      <c r="D377">
        <f t="shared" si="51"/>
        <v>12.603999999999999</v>
      </c>
      <c r="E377">
        <f t="shared" si="53"/>
        <v>1.8129999999999988</v>
      </c>
      <c r="G377" s="156">
        <v>378</v>
      </c>
      <c r="H377" s="157">
        <v>9.5</v>
      </c>
      <c r="K377" s="83">
        <v>48</v>
      </c>
      <c r="L377" s="99" t="s">
        <v>1948</v>
      </c>
      <c r="N377">
        <f t="shared" si="56"/>
        <v>24.8507</v>
      </c>
      <c r="O377">
        <f>VLOOKUP(K377,G:H,2,0)</f>
        <v>24.85</v>
      </c>
      <c r="P377" s="11">
        <f t="shared" si="52"/>
        <v>6.9999999999836859E-4</v>
      </c>
      <c r="Q377" s="153">
        <v>378</v>
      </c>
      <c r="R377" s="154" t="s">
        <v>1847</v>
      </c>
      <c r="S377">
        <v>10.2502</v>
      </c>
    </row>
    <row r="378" spans="1:19" x14ac:dyDescent="0.3">
      <c r="A378" s="29" t="s">
        <v>94</v>
      </c>
      <c r="B378" s="29">
        <v>47</v>
      </c>
      <c r="C378" t="s">
        <v>172</v>
      </c>
      <c r="D378" t="str">
        <f t="shared" si="51"/>
        <v>не работает</v>
      </c>
      <c r="E378" t="e">
        <f t="shared" si="53"/>
        <v>#VALUE!</v>
      </c>
      <c r="G378" s="156">
        <v>379</v>
      </c>
      <c r="H378" s="157">
        <v>22.498999999999999</v>
      </c>
      <c r="K378" s="83">
        <v>49</v>
      </c>
      <c r="L378" s="99">
        <v>19.354003692174039</v>
      </c>
      <c r="N378" t="str">
        <f t="shared" si="56"/>
        <v>нет</v>
      </c>
      <c r="O378" t="str">
        <f>N378</f>
        <v>нет</v>
      </c>
      <c r="P378" s="11" t="e">
        <f t="shared" si="52"/>
        <v>#VALUE!</v>
      </c>
      <c r="Q378" s="153">
        <v>379</v>
      </c>
      <c r="R378" s="154" t="s">
        <v>1848</v>
      </c>
      <c r="S378">
        <v>22.499099999999999</v>
      </c>
    </row>
    <row r="379" spans="1:19" x14ac:dyDescent="0.3">
      <c r="A379" s="29" t="s">
        <v>95</v>
      </c>
      <c r="B379" s="29">
        <v>48</v>
      </c>
      <c r="C379" t="s">
        <v>1948</v>
      </c>
      <c r="D379">
        <f t="shared" si="51"/>
        <v>24.85</v>
      </c>
      <c r="E379">
        <f t="shared" si="53"/>
        <v>3.5020000000000024</v>
      </c>
      <c r="G379" s="156">
        <v>380</v>
      </c>
      <c r="H379" s="157">
        <v>1.38</v>
      </c>
      <c r="K379" s="83">
        <v>5</v>
      </c>
      <c r="L379" s="99" t="s">
        <v>1933</v>
      </c>
      <c r="N379">
        <f t="shared" si="56"/>
        <v>13.5185</v>
      </c>
      <c r="O379">
        <f>VLOOKUP(K379,G:H,2,0)</f>
        <v>13.577999999999999</v>
      </c>
      <c r="P379" s="11">
        <f t="shared" si="52"/>
        <v>-5.9499999999999886E-2</v>
      </c>
      <c r="Q379" s="153">
        <v>380</v>
      </c>
      <c r="R379" s="154" t="s">
        <v>1849</v>
      </c>
      <c r="S379">
        <v>1.3794999999999999</v>
      </c>
    </row>
    <row r="380" spans="1:19" x14ac:dyDescent="0.3">
      <c r="A380" s="29" t="s">
        <v>96</v>
      </c>
      <c r="B380" s="29">
        <v>49</v>
      </c>
      <c r="C380">
        <v>19.354003692174039</v>
      </c>
      <c r="D380" t="str">
        <f t="shared" si="51"/>
        <v>нет</v>
      </c>
      <c r="E380" t="e">
        <f t="shared" si="53"/>
        <v>#VALUE!</v>
      </c>
      <c r="G380" s="156">
        <v>381</v>
      </c>
      <c r="H380" s="157">
        <v>17.36</v>
      </c>
      <c r="K380" s="83">
        <v>50</v>
      </c>
      <c r="L380" s="99">
        <v>18.463999999999999</v>
      </c>
      <c r="N380" t="str">
        <f t="shared" si="56"/>
        <v>нет</v>
      </c>
      <c r="O380">
        <f>VLOOKUP(K380,G:H,2,0)</f>
        <v>20.875</v>
      </c>
      <c r="P380" s="11" t="e">
        <f t="shared" si="52"/>
        <v>#VALUE!</v>
      </c>
      <c r="Q380" s="153">
        <v>381</v>
      </c>
      <c r="R380" s="154" t="s">
        <v>1850</v>
      </c>
      <c r="S380">
        <v>17.3642</v>
      </c>
    </row>
    <row r="381" spans="1:19" x14ac:dyDescent="0.3">
      <c r="A381" s="29" t="s">
        <v>20</v>
      </c>
      <c r="B381" s="29">
        <v>5</v>
      </c>
      <c r="C381" t="s">
        <v>1933</v>
      </c>
      <c r="D381">
        <f t="shared" si="51"/>
        <v>13.577999999999999</v>
      </c>
      <c r="E381">
        <f t="shared" si="53"/>
        <v>0.97299999999999898</v>
      </c>
      <c r="G381" s="156">
        <v>382</v>
      </c>
      <c r="H381" s="158"/>
      <c r="K381" s="83">
        <v>51</v>
      </c>
      <c r="L381" s="99" t="s">
        <v>1918</v>
      </c>
      <c r="N381" t="str">
        <f t="shared" si="56"/>
        <v>нет</v>
      </c>
      <c r="O381">
        <f>VLOOKUP(K381,G:H,2,0)</f>
        <v>12.215999999999999</v>
      </c>
      <c r="P381" s="11" t="e">
        <f t="shared" si="52"/>
        <v>#VALUE!</v>
      </c>
      <c r="Q381" s="153">
        <v>382</v>
      </c>
      <c r="R381" s="154" t="s">
        <v>1851</v>
      </c>
      <c r="S381" t="s">
        <v>2022</v>
      </c>
    </row>
    <row r="382" spans="1:19" x14ac:dyDescent="0.3">
      <c r="A382" s="29" t="s">
        <v>97</v>
      </c>
      <c r="B382" s="29">
        <v>50</v>
      </c>
      <c r="C382">
        <v>18.463999999999999</v>
      </c>
      <c r="D382">
        <f t="shared" si="51"/>
        <v>20.875</v>
      </c>
      <c r="E382">
        <f t="shared" si="53"/>
        <v>2.4110000000000014</v>
      </c>
      <c r="G382" s="156">
        <v>383</v>
      </c>
      <c r="H382" s="158"/>
      <c r="K382" s="83">
        <v>52</v>
      </c>
      <c r="L382" s="99" t="s">
        <v>172</v>
      </c>
      <c r="N382" t="str">
        <f t="shared" si="56"/>
        <v>нет</v>
      </c>
      <c r="O382" t="str">
        <f t="shared" ref="O382:O385" si="61">N382</f>
        <v>нет</v>
      </c>
      <c r="P382" s="11" t="e">
        <f t="shared" si="52"/>
        <v>#VALUE!</v>
      </c>
      <c r="Q382" s="153">
        <v>383</v>
      </c>
      <c r="R382" s="153">
        <v>1742557</v>
      </c>
      <c r="S382">
        <v>28.661200000000001</v>
      </c>
    </row>
    <row r="383" spans="1:19" x14ac:dyDescent="0.3">
      <c r="A383" s="29" t="s">
        <v>98</v>
      </c>
      <c r="B383" s="29">
        <v>51</v>
      </c>
      <c r="C383" t="s">
        <v>1918</v>
      </c>
      <c r="D383">
        <f t="shared" si="51"/>
        <v>12.215999999999999</v>
      </c>
      <c r="E383">
        <f t="shared" si="53"/>
        <v>1.8129999999999988</v>
      </c>
      <c r="G383" s="156">
        <v>384</v>
      </c>
      <c r="H383" s="158"/>
      <c r="K383" s="83">
        <v>53</v>
      </c>
      <c r="L383" s="99">
        <v>12.325008397886048</v>
      </c>
      <c r="N383" t="str">
        <f t="shared" si="56"/>
        <v>нет</v>
      </c>
      <c r="O383" t="str">
        <f t="shared" si="61"/>
        <v>нет</v>
      </c>
      <c r="P383" s="11" t="e">
        <f t="shared" si="52"/>
        <v>#VALUE!</v>
      </c>
      <c r="Q383" s="153">
        <v>384</v>
      </c>
      <c r="R383" s="154" t="s">
        <v>1854</v>
      </c>
      <c r="S383" t="s">
        <v>2012</v>
      </c>
    </row>
    <row r="384" spans="1:19" x14ac:dyDescent="0.3">
      <c r="A384" s="29" t="s">
        <v>99</v>
      </c>
      <c r="B384" s="29">
        <v>52</v>
      </c>
      <c r="C384" t="s">
        <v>172</v>
      </c>
      <c r="D384" t="str">
        <f t="shared" si="51"/>
        <v>нет</v>
      </c>
      <c r="E384" t="e">
        <f t="shared" si="53"/>
        <v>#VALUE!</v>
      </c>
      <c r="G384" s="156">
        <v>385</v>
      </c>
      <c r="H384" s="157">
        <v>10.93</v>
      </c>
      <c r="K384" s="83">
        <v>54</v>
      </c>
      <c r="L384" s="99">
        <v>22.60121079176621</v>
      </c>
      <c r="N384" t="str">
        <f t="shared" si="56"/>
        <v>нет</v>
      </c>
      <c r="O384" t="str">
        <f t="shared" si="61"/>
        <v>нет</v>
      </c>
      <c r="P384" s="11" t="e">
        <f t="shared" si="52"/>
        <v>#VALUE!</v>
      </c>
      <c r="Q384" s="153">
        <v>385</v>
      </c>
      <c r="R384" s="154" t="s">
        <v>1856</v>
      </c>
      <c r="S384">
        <v>10.9298</v>
      </c>
    </row>
    <row r="385" spans="1:19" x14ac:dyDescent="0.3">
      <c r="A385" s="29" t="s">
        <v>100</v>
      </c>
      <c r="B385" s="29">
        <v>53</v>
      </c>
      <c r="C385">
        <v>12.325008397886048</v>
      </c>
      <c r="D385" t="str">
        <f t="shared" si="51"/>
        <v>нет</v>
      </c>
      <c r="E385" t="e">
        <f t="shared" si="53"/>
        <v>#VALUE!</v>
      </c>
      <c r="G385" s="156">
        <v>386</v>
      </c>
      <c r="H385" s="157">
        <v>18.867999999999999</v>
      </c>
      <c r="K385" s="83">
        <v>55</v>
      </c>
      <c r="L385" s="99">
        <v>19.08706681843497</v>
      </c>
      <c r="N385" t="str">
        <f t="shared" si="56"/>
        <v>не работает</v>
      </c>
      <c r="O385" t="str">
        <f t="shared" si="61"/>
        <v>не работает</v>
      </c>
      <c r="P385" s="11" t="e">
        <f t="shared" si="52"/>
        <v>#VALUE!</v>
      </c>
      <c r="Q385" s="153">
        <v>386</v>
      </c>
      <c r="R385" s="154" t="s">
        <v>1858</v>
      </c>
      <c r="S385">
        <v>18.867999999999999</v>
      </c>
    </row>
    <row r="386" spans="1:19" x14ac:dyDescent="0.3">
      <c r="A386" s="29" t="s">
        <v>101</v>
      </c>
      <c r="B386" s="29">
        <v>54</v>
      </c>
      <c r="C386">
        <v>22.60121079176621</v>
      </c>
      <c r="D386" t="str">
        <f t="shared" si="51"/>
        <v>нет</v>
      </c>
      <c r="E386" t="e">
        <f t="shared" si="53"/>
        <v>#VALUE!</v>
      </c>
      <c r="G386" s="156">
        <v>387</v>
      </c>
      <c r="H386" s="157">
        <v>30.661999999999999</v>
      </c>
      <c r="K386" s="83">
        <v>56</v>
      </c>
      <c r="L386" s="99" t="s">
        <v>172</v>
      </c>
      <c r="N386">
        <f t="shared" si="56"/>
        <v>20.127300000000002</v>
      </c>
      <c r="O386">
        <f>VLOOKUP(K386,G:H,2,0)</f>
        <v>20.126999999999999</v>
      </c>
      <c r="P386" s="11">
        <f t="shared" si="52"/>
        <v>3.0000000000285354E-4</v>
      </c>
      <c r="Q386" s="153">
        <v>387</v>
      </c>
      <c r="R386" s="154" t="s">
        <v>1859</v>
      </c>
      <c r="S386">
        <v>30.662299999999998</v>
      </c>
    </row>
    <row r="387" spans="1:19" x14ac:dyDescent="0.3">
      <c r="A387" s="29" t="s">
        <v>102</v>
      </c>
      <c r="B387" s="29">
        <v>55</v>
      </c>
      <c r="C387">
        <v>19.08706681843497</v>
      </c>
      <c r="D387" t="str">
        <f t="shared" ref="D387:D450" si="62">VLOOKUP(B387,K:O,5,0)</f>
        <v>не работает</v>
      </c>
      <c r="E387" t="e">
        <f t="shared" si="53"/>
        <v>#VALUE!</v>
      </c>
      <c r="G387" s="156">
        <v>388</v>
      </c>
      <c r="H387" s="157">
        <v>26</v>
      </c>
      <c r="K387" s="83">
        <v>57</v>
      </c>
      <c r="L387" s="99">
        <v>11.605144545623313</v>
      </c>
      <c r="N387" t="str">
        <f t="shared" si="56"/>
        <v>не работает</v>
      </c>
      <c r="O387" t="str">
        <f>N387</f>
        <v>не работает</v>
      </c>
      <c r="P387" s="11" t="e">
        <f t="shared" ref="P387:P450" si="63">N387-O387</f>
        <v>#VALUE!</v>
      </c>
      <c r="Q387" s="153">
        <v>388</v>
      </c>
      <c r="R387" s="154" t="s">
        <v>1860</v>
      </c>
      <c r="S387" t="s">
        <v>172</v>
      </c>
    </row>
    <row r="388" spans="1:19" x14ac:dyDescent="0.3">
      <c r="A388" s="29" t="s">
        <v>103</v>
      </c>
      <c r="B388" s="29">
        <v>56</v>
      </c>
      <c r="C388" t="s">
        <v>172</v>
      </c>
      <c r="D388">
        <f t="shared" si="62"/>
        <v>20.126999999999999</v>
      </c>
      <c r="E388" t="e">
        <f t="shared" ref="E388:E451" si="64">D388-C388</f>
        <v>#VALUE!</v>
      </c>
      <c r="G388" s="156">
        <v>389</v>
      </c>
      <c r="H388" s="157">
        <v>14.163</v>
      </c>
      <c r="K388" s="83">
        <v>58</v>
      </c>
      <c r="L388" s="99">
        <v>3.7309999999999999</v>
      </c>
      <c r="N388">
        <f t="shared" si="56"/>
        <v>3.734</v>
      </c>
      <c r="O388">
        <f>VLOOKUP(K388,G:H,2,0)</f>
        <v>3.734</v>
      </c>
      <c r="P388" s="11">
        <f t="shared" si="63"/>
        <v>0</v>
      </c>
      <c r="Q388" s="153">
        <v>389</v>
      </c>
      <c r="R388" s="154" t="s">
        <v>1861</v>
      </c>
      <c r="S388" t="s">
        <v>172</v>
      </c>
    </row>
    <row r="389" spans="1:19" x14ac:dyDescent="0.3">
      <c r="A389" s="29" t="s">
        <v>104</v>
      </c>
      <c r="B389" s="29">
        <v>57</v>
      </c>
      <c r="C389">
        <v>11.605144545623313</v>
      </c>
      <c r="D389" t="str">
        <f t="shared" si="62"/>
        <v>не работает</v>
      </c>
      <c r="E389" t="e">
        <f t="shared" si="64"/>
        <v>#VALUE!</v>
      </c>
      <c r="G389" s="156">
        <v>390</v>
      </c>
      <c r="H389" s="158"/>
      <c r="K389" s="83">
        <v>59</v>
      </c>
      <c r="L389" s="99" t="s">
        <v>1949</v>
      </c>
      <c r="N389">
        <f t="shared" si="56"/>
        <v>6.7027999999999999</v>
      </c>
      <c r="O389">
        <f>VLOOKUP(K389,G:H,2,0)</f>
        <v>6.702</v>
      </c>
      <c r="P389" s="11">
        <f t="shared" si="63"/>
        <v>7.9999999999991189E-4</v>
      </c>
      <c r="Q389" s="153">
        <v>390</v>
      </c>
      <c r="R389" s="154" t="s">
        <v>1862</v>
      </c>
      <c r="S389" t="s">
        <v>172</v>
      </c>
    </row>
    <row r="390" spans="1:19" x14ac:dyDescent="0.3">
      <c r="A390" s="29" t="s">
        <v>105</v>
      </c>
      <c r="B390" s="29">
        <v>58</v>
      </c>
      <c r="C390">
        <v>3.7309999999999999</v>
      </c>
      <c r="D390">
        <f t="shared" si="62"/>
        <v>3.734</v>
      </c>
      <c r="E390">
        <f t="shared" si="64"/>
        <v>3.0000000000001137E-3</v>
      </c>
      <c r="G390" s="156">
        <v>391</v>
      </c>
      <c r="H390" s="158"/>
      <c r="K390" s="83">
        <v>6</v>
      </c>
      <c r="L390" s="99" t="s">
        <v>1338</v>
      </c>
      <c r="N390">
        <f t="shared" si="56"/>
        <v>29.069099999999999</v>
      </c>
      <c r="O390">
        <f>N390</f>
        <v>29.069099999999999</v>
      </c>
      <c r="P390" s="11">
        <f t="shared" si="63"/>
        <v>0</v>
      </c>
      <c r="Q390" s="153">
        <v>391</v>
      </c>
      <c r="R390" s="154" t="s">
        <v>1864</v>
      </c>
      <c r="S390" t="s">
        <v>172</v>
      </c>
    </row>
    <row r="391" spans="1:19" x14ac:dyDescent="0.3">
      <c r="A391" s="29" t="s">
        <v>106</v>
      </c>
      <c r="B391" s="29">
        <v>59</v>
      </c>
      <c r="C391" t="s">
        <v>1949</v>
      </c>
      <c r="D391">
        <f t="shared" si="62"/>
        <v>6.702</v>
      </c>
      <c r="E391">
        <f t="shared" si="64"/>
        <v>0.43400000000000016</v>
      </c>
      <c r="G391" s="156">
        <v>392</v>
      </c>
      <c r="H391" s="157">
        <v>16.559999999999999</v>
      </c>
      <c r="K391" s="83">
        <v>60</v>
      </c>
      <c r="L391" s="99" t="s">
        <v>1950</v>
      </c>
      <c r="N391">
        <f t="shared" si="56"/>
        <v>25.0931</v>
      </c>
      <c r="O391">
        <f t="shared" ref="O391:O396" si="65">VLOOKUP(K391,G:H,2,0)</f>
        <v>25.093</v>
      </c>
      <c r="P391" s="11">
        <f t="shared" si="63"/>
        <v>9.9999999999766942E-5</v>
      </c>
      <c r="Q391" s="153">
        <v>392</v>
      </c>
      <c r="R391" s="154" t="s">
        <v>1866</v>
      </c>
      <c r="S391">
        <v>16.565999999999999</v>
      </c>
    </row>
    <row r="392" spans="1:19" x14ac:dyDescent="0.3">
      <c r="A392" s="29" t="s">
        <v>21</v>
      </c>
      <c r="B392" s="29">
        <v>6</v>
      </c>
      <c r="C392" t="s">
        <v>1338</v>
      </c>
      <c r="D392">
        <f t="shared" si="62"/>
        <v>29.069099999999999</v>
      </c>
      <c r="E392">
        <f t="shared" si="64"/>
        <v>3.6341000000000001</v>
      </c>
      <c r="G392" s="156">
        <v>393</v>
      </c>
      <c r="H392" s="157">
        <v>25.602</v>
      </c>
      <c r="K392" s="83">
        <v>61</v>
      </c>
      <c r="L392" s="99" t="s">
        <v>1419</v>
      </c>
      <c r="N392">
        <f t="shared" si="56"/>
        <v>3.4658000000000002</v>
      </c>
      <c r="O392">
        <f t="shared" si="65"/>
        <v>3.4660000000000002</v>
      </c>
      <c r="P392" s="11">
        <f t="shared" si="63"/>
        <v>-1.9999999999997797E-4</v>
      </c>
      <c r="Q392" s="153">
        <v>393</v>
      </c>
      <c r="R392" s="154" t="s">
        <v>1867</v>
      </c>
      <c r="S392">
        <v>25.602699999999999</v>
      </c>
    </row>
    <row r="393" spans="1:19" x14ac:dyDescent="0.3">
      <c r="A393" s="29" t="s">
        <v>107</v>
      </c>
      <c r="B393" s="29">
        <v>60</v>
      </c>
      <c r="C393" t="s">
        <v>1950</v>
      </c>
      <c r="D393">
        <f t="shared" si="62"/>
        <v>25.093</v>
      </c>
      <c r="E393">
        <f t="shared" si="64"/>
        <v>3.8249999999999993</v>
      </c>
      <c r="G393" s="156">
        <v>394</v>
      </c>
      <c r="H393" s="157">
        <v>11.093</v>
      </c>
      <c r="K393" s="83">
        <v>62</v>
      </c>
      <c r="L393" s="99" t="s">
        <v>1951</v>
      </c>
      <c r="N393">
        <f t="shared" si="56"/>
        <v>13.3422</v>
      </c>
      <c r="O393">
        <f t="shared" si="65"/>
        <v>19.329999999999998</v>
      </c>
      <c r="P393" s="11">
        <f t="shared" si="63"/>
        <v>-5.9877999999999982</v>
      </c>
      <c r="Q393" s="153">
        <v>394</v>
      </c>
      <c r="R393" s="154" t="s">
        <v>1869</v>
      </c>
      <c r="S393">
        <v>11.093400000000001</v>
      </c>
    </row>
    <row r="394" spans="1:19" x14ac:dyDescent="0.3">
      <c r="A394" s="29" t="s">
        <v>108</v>
      </c>
      <c r="B394" s="29">
        <v>61</v>
      </c>
      <c r="C394" t="s">
        <v>1419</v>
      </c>
      <c r="D394">
        <f t="shared" si="62"/>
        <v>3.4660000000000002</v>
      </c>
      <c r="E394">
        <f t="shared" si="64"/>
        <v>1.8380000000000003</v>
      </c>
      <c r="G394" s="156">
        <v>395</v>
      </c>
      <c r="H394" s="157">
        <v>10.614000000000001</v>
      </c>
      <c r="K394" s="83">
        <v>63</v>
      </c>
      <c r="L394" s="99" t="s">
        <v>1422</v>
      </c>
      <c r="N394">
        <f t="shared" si="56"/>
        <v>10.9696</v>
      </c>
      <c r="O394">
        <f t="shared" si="65"/>
        <v>10.959</v>
      </c>
      <c r="P394" s="11">
        <f t="shared" si="63"/>
        <v>1.0600000000000165E-2</v>
      </c>
      <c r="Q394" s="153">
        <v>395</v>
      </c>
      <c r="R394" s="154" t="s">
        <v>1871</v>
      </c>
      <c r="S394">
        <v>10.614231999999999</v>
      </c>
    </row>
    <row r="395" spans="1:19" x14ac:dyDescent="0.3">
      <c r="A395" s="29" t="s">
        <v>109</v>
      </c>
      <c r="B395" s="29">
        <v>62</v>
      </c>
      <c r="C395" t="s">
        <v>1951</v>
      </c>
      <c r="D395">
        <f t="shared" si="62"/>
        <v>19.329999999999998</v>
      </c>
      <c r="E395">
        <f t="shared" si="64"/>
        <v>1.9429999999999978</v>
      </c>
      <c r="G395" s="156">
        <v>396</v>
      </c>
      <c r="H395" s="158"/>
      <c r="K395" s="83">
        <v>64</v>
      </c>
      <c r="L395" s="99">
        <v>11.067531359347477</v>
      </c>
      <c r="N395">
        <f t="shared" si="56"/>
        <v>11.4933</v>
      </c>
      <c r="O395">
        <f t="shared" si="65"/>
        <v>11.493</v>
      </c>
      <c r="P395" s="11">
        <f t="shared" si="63"/>
        <v>2.9999999999930083E-4</v>
      </c>
      <c r="Q395" s="153">
        <v>396</v>
      </c>
      <c r="R395" s="154" t="s">
        <v>1872</v>
      </c>
      <c r="S395" t="s">
        <v>2012</v>
      </c>
    </row>
    <row r="396" spans="1:19" x14ac:dyDescent="0.3">
      <c r="A396" s="29" t="s">
        <v>110</v>
      </c>
      <c r="B396" s="29">
        <v>63</v>
      </c>
      <c r="C396" t="s">
        <v>1422</v>
      </c>
      <c r="D396">
        <f t="shared" si="62"/>
        <v>10.959</v>
      </c>
      <c r="E396">
        <f t="shared" si="64"/>
        <v>0.77699999999999925</v>
      </c>
      <c r="G396" s="156">
        <v>397</v>
      </c>
      <c r="H396" s="157">
        <v>9.65</v>
      </c>
      <c r="K396" s="83">
        <v>65</v>
      </c>
      <c r="L396" s="99" t="s">
        <v>1952</v>
      </c>
      <c r="N396">
        <f t="shared" si="56"/>
        <v>12.5997</v>
      </c>
      <c r="O396">
        <f t="shared" si="65"/>
        <v>12.599</v>
      </c>
      <c r="P396" s="11">
        <f t="shared" si="63"/>
        <v>7.0000000000014495E-4</v>
      </c>
      <c r="Q396" s="153">
        <v>397</v>
      </c>
      <c r="R396" s="154" t="s">
        <v>1873</v>
      </c>
      <c r="S396">
        <v>9.6499000000000006</v>
      </c>
    </row>
    <row r="397" spans="1:19" x14ac:dyDescent="0.3">
      <c r="A397" s="29" t="s">
        <v>111</v>
      </c>
      <c r="B397" s="29">
        <v>64</v>
      </c>
      <c r="C397">
        <v>11.067531359347477</v>
      </c>
      <c r="D397">
        <f t="shared" si="62"/>
        <v>11.493</v>
      </c>
      <c r="E397">
        <f t="shared" si="64"/>
        <v>0.42546864065252343</v>
      </c>
      <c r="G397" s="156">
        <v>398</v>
      </c>
      <c r="H397" s="157">
        <v>25.73</v>
      </c>
      <c r="K397" s="83">
        <v>66</v>
      </c>
      <c r="L397" s="99" t="s">
        <v>172</v>
      </c>
      <c r="N397" t="str">
        <f t="shared" si="56"/>
        <v>не работает</v>
      </c>
      <c r="O397" t="str">
        <f>N397</f>
        <v>не работает</v>
      </c>
      <c r="P397" s="11" t="e">
        <f t="shared" si="63"/>
        <v>#VALUE!</v>
      </c>
      <c r="Q397" s="153">
        <v>398</v>
      </c>
      <c r="R397" s="154" t="s">
        <v>1874</v>
      </c>
      <c r="S397">
        <v>25.1313</v>
      </c>
    </row>
    <row r="398" spans="1:19" x14ac:dyDescent="0.3">
      <c r="A398" s="29" t="s">
        <v>112</v>
      </c>
      <c r="B398" s="29">
        <v>65</v>
      </c>
      <c r="C398" t="s">
        <v>1952</v>
      </c>
      <c r="D398">
        <f t="shared" si="62"/>
        <v>12.599</v>
      </c>
      <c r="E398">
        <f t="shared" si="64"/>
        <v>0.55499999999999972</v>
      </c>
      <c r="G398" s="156">
        <v>399</v>
      </c>
      <c r="H398" s="158"/>
      <c r="K398" s="83">
        <v>67</v>
      </c>
      <c r="L398" s="99" t="s">
        <v>1953</v>
      </c>
      <c r="N398">
        <f t="shared" si="56"/>
        <v>19.420999999999999</v>
      </c>
      <c r="O398">
        <f>VLOOKUP(K398,G:H,2,0)</f>
        <v>19.420999999999999</v>
      </c>
      <c r="P398" s="11">
        <f t="shared" si="63"/>
        <v>0</v>
      </c>
      <c r="Q398" s="153">
        <v>399</v>
      </c>
      <c r="R398" s="154" t="s">
        <v>1875</v>
      </c>
      <c r="S398" t="s">
        <v>2012</v>
      </c>
    </row>
    <row r="399" spans="1:19" x14ac:dyDescent="0.3">
      <c r="A399" s="29" t="s">
        <v>113</v>
      </c>
      <c r="B399" s="29">
        <v>66</v>
      </c>
      <c r="C399" t="s">
        <v>172</v>
      </c>
      <c r="D399" t="str">
        <f t="shared" si="62"/>
        <v>не работает</v>
      </c>
      <c r="E399" t="e">
        <f t="shared" si="64"/>
        <v>#VALUE!</v>
      </c>
      <c r="G399" s="156">
        <v>400</v>
      </c>
      <c r="H399" s="158"/>
      <c r="K399" s="83">
        <v>68</v>
      </c>
      <c r="L399" s="99" t="s">
        <v>172</v>
      </c>
      <c r="N399" t="str">
        <f t="shared" si="56"/>
        <v>не работает</v>
      </c>
      <c r="O399" t="str">
        <f t="shared" ref="O399:O400" si="66">N399</f>
        <v>не работает</v>
      </c>
      <c r="P399" s="11" t="e">
        <f t="shared" si="63"/>
        <v>#VALUE!</v>
      </c>
      <c r="Q399" s="153">
        <v>400</v>
      </c>
      <c r="R399" s="154" t="s">
        <v>1877</v>
      </c>
      <c r="S399" t="s">
        <v>2012</v>
      </c>
    </row>
    <row r="400" spans="1:19" x14ac:dyDescent="0.3">
      <c r="A400" s="29" t="s">
        <v>114</v>
      </c>
      <c r="B400" s="29">
        <v>67</v>
      </c>
      <c r="C400" t="s">
        <v>1953</v>
      </c>
      <c r="D400">
        <f t="shared" si="62"/>
        <v>19.420999999999999</v>
      </c>
      <c r="E400">
        <f t="shared" si="64"/>
        <v>2.088000000000001</v>
      </c>
      <c r="G400" s="156">
        <v>401</v>
      </c>
      <c r="H400" s="158"/>
      <c r="K400" s="83">
        <v>69</v>
      </c>
      <c r="L400" s="99">
        <v>9.152244545623315</v>
      </c>
      <c r="N400" t="str">
        <f t="shared" si="56"/>
        <v>не работает</v>
      </c>
      <c r="O400" t="str">
        <f t="shared" si="66"/>
        <v>не работает</v>
      </c>
      <c r="P400" s="11" t="e">
        <f t="shared" si="63"/>
        <v>#VALUE!</v>
      </c>
      <c r="Q400" s="153">
        <v>401</v>
      </c>
      <c r="R400" s="154" t="s">
        <v>2023</v>
      </c>
      <c r="S400" t="s">
        <v>2012</v>
      </c>
    </row>
    <row r="401" spans="1:19" x14ac:dyDescent="0.3">
      <c r="A401" s="29" t="s">
        <v>115</v>
      </c>
      <c r="B401" s="29">
        <v>68</v>
      </c>
      <c r="C401" t="s">
        <v>172</v>
      </c>
      <c r="D401" t="str">
        <f t="shared" si="62"/>
        <v>не работает</v>
      </c>
      <c r="E401" t="e">
        <f t="shared" si="64"/>
        <v>#VALUE!</v>
      </c>
      <c r="G401" s="156">
        <v>402</v>
      </c>
      <c r="H401" s="158"/>
      <c r="K401" s="83">
        <v>7</v>
      </c>
      <c r="L401" s="99" t="s">
        <v>1342</v>
      </c>
      <c r="N401">
        <f t="shared" si="56"/>
        <v>22.154</v>
      </c>
      <c r="O401">
        <f>VLOOKUP(K401,G:H,2,0)</f>
        <v>22.154</v>
      </c>
      <c r="P401" s="11">
        <f t="shared" si="63"/>
        <v>0</v>
      </c>
      <c r="Q401" s="153">
        <v>402</v>
      </c>
      <c r="R401" s="154" t="s">
        <v>1878</v>
      </c>
      <c r="S401" t="s">
        <v>2012</v>
      </c>
    </row>
    <row r="402" spans="1:19" x14ac:dyDescent="0.3">
      <c r="A402" s="29" t="s">
        <v>116</v>
      </c>
      <c r="B402" s="29">
        <v>69</v>
      </c>
      <c r="C402">
        <v>9.152244545623315</v>
      </c>
      <c r="D402" t="str">
        <f t="shared" si="62"/>
        <v>не работает</v>
      </c>
      <c r="E402" t="e">
        <f t="shared" si="64"/>
        <v>#VALUE!</v>
      </c>
      <c r="G402" s="156">
        <v>403</v>
      </c>
      <c r="H402" s="158"/>
      <c r="K402" s="83">
        <v>70</v>
      </c>
      <c r="L402" s="99" t="s">
        <v>172</v>
      </c>
      <c r="N402" t="str">
        <f t="shared" si="56"/>
        <v>не работает</v>
      </c>
      <c r="O402" t="str">
        <f t="shared" ref="O402:O403" si="67">N402</f>
        <v>не работает</v>
      </c>
      <c r="P402" s="11" t="e">
        <f t="shared" si="63"/>
        <v>#VALUE!</v>
      </c>
      <c r="Q402" s="153">
        <v>403</v>
      </c>
      <c r="R402" s="154" t="s">
        <v>1879</v>
      </c>
      <c r="S402" t="s">
        <v>2012</v>
      </c>
    </row>
    <row r="403" spans="1:19" x14ac:dyDescent="0.3">
      <c r="A403" s="29" t="s">
        <v>22</v>
      </c>
      <c r="B403" s="29">
        <v>7</v>
      </c>
      <c r="C403" t="s">
        <v>1342</v>
      </c>
      <c r="D403">
        <f t="shared" si="62"/>
        <v>22.154</v>
      </c>
      <c r="E403">
        <f t="shared" si="64"/>
        <v>2.0219999999999985</v>
      </c>
      <c r="G403" s="156">
        <v>404</v>
      </c>
      <c r="H403" s="158"/>
      <c r="K403" s="83">
        <v>71</v>
      </c>
      <c r="L403" s="99">
        <v>11.655919061134199</v>
      </c>
      <c r="N403" t="str">
        <f t="shared" si="56"/>
        <v>не работает</v>
      </c>
      <c r="O403" t="str">
        <f t="shared" si="67"/>
        <v>не работает</v>
      </c>
      <c r="P403" s="11" t="e">
        <f t="shared" si="63"/>
        <v>#VALUE!</v>
      </c>
      <c r="Q403" s="153">
        <v>404</v>
      </c>
      <c r="R403" s="154" t="s">
        <v>1327</v>
      </c>
      <c r="S403" t="s">
        <v>2014</v>
      </c>
    </row>
    <row r="404" spans="1:19" x14ac:dyDescent="0.3">
      <c r="A404" s="29" t="s">
        <v>117</v>
      </c>
      <c r="B404" s="29">
        <v>70</v>
      </c>
      <c r="C404" t="s">
        <v>172</v>
      </c>
      <c r="D404" t="str">
        <f t="shared" si="62"/>
        <v>не работает</v>
      </c>
      <c r="E404" t="e">
        <f t="shared" si="64"/>
        <v>#VALUE!</v>
      </c>
      <c r="G404" s="156">
        <v>405</v>
      </c>
      <c r="H404" s="157">
        <v>3.9</v>
      </c>
      <c r="K404" s="83">
        <v>72</v>
      </c>
      <c r="L404" s="99" t="s">
        <v>1432</v>
      </c>
      <c r="N404">
        <f t="shared" si="56"/>
        <v>23.8719</v>
      </c>
      <c r="O404">
        <f>VLOOKUP(K404,G:H,2,0)</f>
        <v>23.872</v>
      </c>
      <c r="P404" s="11">
        <f t="shared" si="63"/>
        <v>-9.9999999999766942E-5</v>
      </c>
      <c r="Q404" s="153">
        <v>405</v>
      </c>
      <c r="R404" s="154" t="s">
        <v>1880</v>
      </c>
      <c r="S404" t="s">
        <v>2012</v>
      </c>
    </row>
    <row r="405" spans="1:19" x14ac:dyDescent="0.3">
      <c r="A405" s="29" t="s">
        <v>118</v>
      </c>
      <c r="B405" s="29">
        <v>71</v>
      </c>
      <c r="C405">
        <v>11.655919061134199</v>
      </c>
      <c r="D405" t="str">
        <f t="shared" si="62"/>
        <v>не работает</v>
      </c>
      <c r="E405" t="e">
        <f t="shared" si="64"/>
        <v>#VALUE!</v>
      </c>
      <c r="G405" s="156">
        <v>406</v>
      </c>
      <c r="H405" s="157">
        <v>18.030999999999999</v>
      </c>
      <c r="K405" s="83">
        <v>73</v>
      </c>
      <c r="L405" s="99" t="s">
        <v>1954</v>
      </c>
      <c r="N405" t="str">
        <f t="shared" si="56"/>
        <v>не работает</v>
      </c>
      <c r="O405">
        <f>VLOOKUP(K405,G:H,2,0)</f>
        <v>19.231000000000002</v>
      </c>
      <c r="P405" s="11" t="e">
        <f t="shared" si="63"/>
        <v>#VALUE!</v>
      </c>
      <c r="Q405" s="153">
        <v>406</v>
      </c>
      <c r="R405" s="154" t="s">
        <v>1881</v>
      </c>
      <c r="S405">
        <v>18.031300000000002</v>
      </c>
    </row>
    <row r="406" spans="1:19" x14ac:dyDescent="0.3">
      <c r="A406" s="29" t="s">
        <v>119</v>
      </c>
      <c r="B406" s="29">
        <v>72</v>
      </c>
      <c r="C406" t="s">
        <v>1432</v>
      </c>
      <c r="D406">
        <f t="shared" si="62"/>
        <v>23.872</v>
      </c>
      <c r="E406">
        <f t="shared" si="64"/>
        <v>2.9879999999999995</v>
      </c>
      <c r="G406" s="156">
        <v>407</v>
      </c>
      <c r="H406" s="158"/>
      <c r="K406" s="83">
        <v>74</v>
      </c>
      <c r="L406" s="99">
        <v>22.752340162648711</v>
      </c>
      <c r="N406" t="str">
        <f t="shared" si="56"/>
        <v>не работает</v>
      </c>
      <c r="O406" t="str">
        <f>N406</f>
        <v>не работает</v>
      </c>
      <c r="P406" s="11" t="e">
        <f t="shared" si="63"/>
        <v>#VALUE!</v>
      </c>
      <c r="Q406" s="153">
        <v>407</v>
      </c>
      <c r="R406" s="154" t="s">
        <v>1883</v>
      </c>
      <c r="S406" t="s">
        <v>2012</v>
      </c>
    </row>
    <row r="407" spans="1:19" x14ac:dyDescent="0.3">
      <c r="A407" s="29" t="s">
        <v>120</v>
      </c>
      <c r="B407" s="29">
        <v>73</v>
      </c>
      <c r="C407" t="s">
        <v>1954</v>
      </c>
      <c r="D407">
        <f t="shared" si="62"/>
        <v>19.231000000000002</v>
      </c>
      <c r="E407">
        <f t="shared" si="64"/>
        <v>7.0000000000014495E-3</v>
      </c>
      <c r="G407" s="156">
        <v>408</v>
      </c>
      <c r="H407" s="157">
        <v>6.9039999999999999</v>
      </c>
      <c r="K407" s="83">
        <v>75</v>
      </c>
      <c r="L407" s="99" t="s">
        <v>1955</v>
      </c>
      <c r="N407">
        <f t="shared" si="56"/>
        <v>7.3865999999999996</v>
      </c>
      <c r="O407">
        <f>VLOOKUP(K407,G:H,2,0)</f>
        <v>7.39</v>
      </c>
      <c r="P407" s="11">
        <f t="shared" si="63"/>
        <v>-3.4000000000000696E-3</v>
      </c>
      <c r="Q407" s="153">
        <v>408</v>
      </c>
      <c r="R407" s="154" t="s">
        <v>1885</v>
      </c>
      <c r="S407" t="s">
        <v>2012</v>
      </c>
    </row>
    <row r="408" spans="1:19" x14ac:dyDescent="0.3">
      <c r="A408" s="29" t="s">
        <v>121</v>
      </c>
      <c r="B408" s="29">
        <v>74</v>
      </c>
      <c r="C408">
        <v>22.752340162648711</v>
      </c>
      <c r="D408" t="str">
        <f t="shared" si="62"/>
        <v>не работает</v>
      </c>
      <c r="E408" t="e">
        <f t="shared" si="64"/>
        <v>#VALUE!</v>
      </c>
      <c r="G408" s="156">
        <v>409</v>
      </c>
      <c r="H408" s="158"/>
      <c r="K408" s="83">
        <v>76</v>
      </c>
      <c r="L408" s="99">
        <v>11.352308416061218</v>
      </c>
      <c r="N408" t="str">
        <f t="shared" si="56"/>
        <v>не работает</v>
      </c>
      <c r="O408" t="str">
        <f t="shared" ref="O408:O410" si="68">N408</f>
        <v>не работает</v>
      </c>
      <c r="P408" s="11" t="e">
        <f t="shared" si="63"/>
        <v>#VALUE!</v>
      </c>
      <c r="Q408" s="153">
        <v>409</v>
      </c>
      <c r="R408" s="154" t="s">
        <v>1886</v>
      </c>
      <c r="S408" t="s">
        <v>2012</v>
      </c>
    </row>
    <row r="409" spans="1:19" x14ac:dyDescent="0.3">
      <c r="A409" s="29" t="s">
        <v>122</v>
      </c>
      <c r="B409" s="29">
        <v>75</v>
      </c>
      <c r="C409" t="s">
        <v>1955</v>
      </c>
      <c r="D409">
        <f t="shared" si="62"/>
        <v>7.39</v>
      </c>
      <c r="E409">
        <f t="shared" si="64"/>
        <v>1.2789999999999999</v>
      </c>
      <c r="G409" s="156">
        <v>410</v>
      </c>
      <c r="H409" s="157">
        <v>2.9929999999999999</v>
      </c>
      <c r="K409" s="83">
        <v>77</v>
      </c>
      <c r="L409" s="99" t="s">
        <v>172</v>
      </c>
      <c r="N409" t="str">
        <f t="shared" si="56"/>
        <v>не работает</v>
      </c>
      <c r="O409" t="str">
        <f t="shared" si="68"/>
        <v>не работает</v>
      </c>
      <c r="P409" s="11" t="e">
        <f t="shared" si="63"/>
        <v>#VALUE!</v>
      </c>
      <c r="Q409" s="153">
        <v>410</v>
      </c>
      <c r="R409" s="154" t="s">
        <v>1887</v>
      </c>
      <c r="S409">
        <v>2.9929999999999999</v>
      </c>
    </row>
    <row r="410" spans="1:19" x14ac:dyDescent="0.3">
      <c r="A410" s="29" t="s">
        <v>123</v>
      </c>
      <c r="B410" s="29">
        <v>76</v>
      </c>
      <c r="C410">
        <v>11.352308416061218</v>
      </c>
      <c r="D410" t="str">
        <f t="shared" si="62"/>
        <v>не работает</v>
      </c>
      <c r="E410" t="e">
        <f t="shared" si="64"/>
        <v>#VALUE!</v>
      </c>
      <c r="G410" s="156">
        <v>411</v>
      </c>
      <c r="H410" s="157">
        <v>13.234</v>
      </c>
      <c r="K410" s="83">
        <v>78</v>
      </c>
      <c r="L410" s="99">
        <v>24.321210791766209</v>
      </c>
      <c r="N410" t="str">
        <f t="shared" si="56"/>
        <v>не работает</v>
      </c>
      <c r="O410" t="str">
        <f t="shared" si="68"/>
        <v>не работает</v>
      </c>
      <c r="P410" s="11" t="e">
        <f t="shared" si="63"/>
        <v>#VALUE!</v>
      </c>
      <c r="Q410" s="153">
        <v>411</v>
      </c>
      <c r="R410" s="154" t="s">
        <v>1889</v>
      </c>
      <c r="S410">
        <v>13.234299999999999</v>
      </c>
    </row>
    <row r="411" spans="1:19" x14ac:dyDescent="0.3">
      <c r="A411" s="29" t="s">
        <v>124</v>
      </c>
      <c r="B411" s="29">
        <v>77</v>
      </c>
      <c r="C411" t="s">
        <v>172</v>
      </c>
      <c r="D411" t="str">
        <f t="shared" si="62"/>
        <v>не работает</v>
      </c>
      <c r="E411" t="e">
        <f t="shared" si="64"/>
        <v>#VALUE!</v>
      </c>
      <c r="G411" s="156">
        <v>412</v>
      </c>
      <c r="H411" s="157">
        <v>22.507999999999999</v>
      </c>
      <c r="K411" s="83">
        <v>79</v>
      </c>
      <c r="L411" s="99" t="s">
        <v>1440</v>
      </c>
      <c r="N411">
        <f t="shared" si="56"/>
        <v>23.328099999999999</v>
      </c>
      <c r="O411">
        <f>VLOOKUP(K411,G:H,2,0)</f>
        <v>23.327999999999999</v>
      </c>
      <c r="P411" s="11">
        <f t="shared" si="63"/>
        <v>9.9999999999766942E-5</v>
      </c>
      <c r="Q411" s="153">
        <v>412</v>
      </c>
      <c r="R411" s="154" t="s">
        <v>1891</v>
      </c>
      <c r="S411">
        <v>22.3019</v>
      </c>
    </row>
    <row r="412" spans="1:19" x14ac:dyDescent="0.3">
      <c r="A412" s="29" t="s">
        <v>125</v>
      </c>
      <c r="B412" s="29">
        <v>78</v>
      </c>
      <c r="C412">
        <v>24.321210791766209</v>
      </c>
      <c r="D412" t="str">
        <f t="shared" si="62"/>
        <v>не работает</v>
      </c>
      <c r="E412" t="e">
        <f t="shared" si="64"/>
        <v>#VALUE!</v>
      </c>
      <c r="G412" s="156">
        <v>413</v>
      </c>
      <c r="H412" s="157">
        <v>13.228</v>
      </c>
      <c r="K412" s="83">
        <v>8</v>
      </c>
      <c r="L412" s="99" t="s">
        <v>1934</v>
      </c>
      <c r="N412">
        <f t="shared" si="56"/>
        <v>0</v>
      </c>
      <c r="O412">
        <f>VLOOKUP(K412,G:H,2,0)</f>
        <v>18.23</v>
      </c>
      <c r="P412" s="11">
        <f t="shared" si="63"/>
        <v>-18.23</v>
      </c>
      <c r="Q412" s="153">
        <v>413</v>
      </c>
      <c r="R412" s="154" t="s">
        <v>1892</v>
      </c>
      <c r="S412">
        <v>13.227499999999999</v>
      </c>
    </row>
    <row r="413" spans="1:19" x14ac:dyDescent="0.3">
      <c r="A413" s="29" t="s">
        <v>126</v>
      </c>
      <c r="B413" s="29">
        <v>79</v>
      </c>
      <c r="C413" t="s">
        <v>1440</v>
      </c>
      <c r="D413">
        <f t="shared" si="62"/>
        <v>23.327999999999999</v>
      </c>
      <c r="E413">
        <f t="shared" si="64"/>
        <v>2.8659999999999997</v>
      </c>
      <c r="G413" s="156">
        <v>414</v>
      </c>
      <c r="H413" s="158"/>
      <c r="K413" s="83">
        <v>80</v>
      </c>
      <c r="L413" s="99">
        <v>21.428909047032992</v>
      </c>
      <c r="N413">
        <f t="shared" si="56"/>
        <v>23.025300000000001</v>
      </c>
      <c r="O413">
        <f>VLOOKUP(K413,G:H,2,0)</f>
        <v>23.02</v>
      </c>
      <c r="P413" s="11">
        <f t="shared" si="63"/>
        <v>5.3000000000018588E-3</v>
      </c>
      <c r="Q413" s="153">
        <v>414</v>
      </c>
      <c r="R413" s="154" t="s">
        <v>1894</v>
      </c>
      <c r="S413" t="s">
        <v>2012</v>
      </c>
    </row>
    <row r="414" spans="1:19" x14ac:dyDescent="0.3">
      <c r="A414" s="29" t="s">
        <v>23</v>
      </c>
      <c r="B414" s="29">
        <v>8</v>
      </c>
      <c r="C414" t="s">
        <v>1934</v>
      </c>
      <c r="D414">
        <f t="shared" si="62"/>
        <v>18.23</v>
      </c>
      <c r="E414">
        <f t="shared" si="64"/>
        <v>1.3599999999999994</v>
      </c>
      <c r="G414" s="156">
        <v>415</v>
      </c>
      <c r="H414" s="157">
        <v>3.5</v>
      </c>
      <c r="K414" s="83">
        <v>81</v>
      </c>
      <c r="L414" s="99" t="s">
        <v>172</v>
      </c>
      <c r="N414" t="str">
        <f t="shared" ref="N414:N453" si="69">VLOOKUP(K414,Q:S,3,0)</f>
        <v>не работает</v>
      </c>
      <c r="O414" t="str">
        <f>N414</f>
        <v>не работает</v>
      </c>
      <c r="P414" s="11" t="e">
        <f t="shared" si="63"/>
        <v>#VALUE!</v>
      </c>
      <c r="Q414" s="153">
        <v>415</v>
      </c>
      <c r="R414" s="154" t="s">
        <v>1896</v>
      </c>
      <c r="S414" t="s">
        <v>2012</v>
      </c>
    </row>
    <row r="415" spans="1:19" x14ac:dyDescent="0.3">
      <c r="A415" s="29" t="s">
        <v>127</v>
      </c>
      <c r="B415" s="29">
        <v>80</v>
      </c>
      <c r="C415">
        <v>21.428909047032992</v>
      </c>
      <c r="D415">
        <f t="shared" si="62"/>
        <v>23.02</v>
      </c>
      <c r="E415">
        <f t="shared" si="64"/>
        <v>1.5910909529670079</v>
      </c>
      <c r="G415" s="156">
        <v>416</v>
      </c>
      <c r="H415" s="158"/>
      <c r="K415" s="83">
        <v>82</v>
      </c>
      <c r="L415" s="99">
        <v>11.617623205193176</v>
      </c>
      <c r="N415">
        <f t="shared" si="69"/>
        <v>1.1459999999999999</v>
      </c>
      <c r="O415" t="s">
        <v>172</v>
      </c>
      <c r="P415" s="11" t="e">
        <f t="shared" si="63"/>
        <v>#VALUE!</v>
      </c>
      <c r="Q415" s="153">
        <v>416</v>
      </c>
      <c r="R415" s="154" t="s">
        <v>1897</v>
      </c>
      <c r="S415" t="s">
        <v>2012</v>
      </c>
    </row>
    <row r="416" spans="1:19" x14ac:dyDescent="0.3">
      <c r="A416" s="29" t="s">
        <v>128</v>
      </c>
      <c r="B416" s="29">
        <v>81</v>
      </c>
      <c r="C416" t="s">
        <v>172</v>
      </c>
      <c r="D416" t="str">
        <f t="shared" si="62"/>
        <v>не работает</v>
      </c>
      <c r="E416" t="e">
        <f t="shared" si="64"/>
        <v>#VALUE!</v>
      </c>
      <c r="G416" s="156">
        <v>417</v>
      </c>
      <c r="H416" s="157">
        <v>19</v>
      </c>
      <c r="K416" s="83">
        <v>83</v>
      </c>
      <c r="L416" s="99" t="s">
        <v>172</v>
      </c>
      <c r="N416" t="str">
        <f t="shared" si="69"/>
        <v>не работает</v>
      </c>
      <c r="O416" t="str">
        <f>N416</f>
        <v>не работает</v>
      </c>
      <c r="P416" s="11" t="e">
        <f t="shared" si="63"/>
        <v>#VALUE!</v>
      </c>
      <c r="Q416" s="153">
        <v>417</v>
      </c>
      <c r="R416" s="154" t="s">
        <v>1899</v>
      </c>
      <c r="S416">
        <v>19.295300000000001</v>
      </c>
    </row>
    <row r="417" spans="1:19" x14ac:dyDescent="0.3">
      <c r="A417" s="29" t="s">
        <v>129</v>
      </c>
      <c r="B417" s="29">
        <v>82</v>
      </c>
      <c r="C417">
        <v>11.617623205193176</v>
      </c>
      <c r="D417" t="str">
        <f t="shared" si="62"/>
        <v>нет</v>
      </c>
      <c r="E417" t="e">
        <f t="shared" si="64"/>
        <v>#VALUE!</v>
      </c>
      <c r="G417" s="156">
        <v>418</v>
      </c>
      <c r="H417" s="158"/>
      <c r="K417" s="83">
        <v>84</v>
      </c>
      <c r="L417" s="99" t="s">
        <v>1445</v>
      </c>
      <c r="N417">
        <f t="shared" si="69"/>
        <v>82.289900000000003</v>
      </c>
      <c r="O417">
        <f>VLOOKUP(K417,G:H,2,0)</f>
        <v>28.260999999999999</v>
      </c>
      <c r="P417" s="11">
        <f t="shared" si="63"/>
        <v>54.028900000000007</v>
      </c>
      <c r="Q417" s="153">
        <v>418</v>
      </c>
      <c r="R417" s="154" t="s">
        <v>1900</v>
      </c>
      <c r="S417" t="s">
        <v>2012</v>
      </c>
    </row>
    <row r="418" spans="1:19" x14ac:dyDescent="0.3">
      <c r="A418" s="29" t="s">
        <v>130</v>
      </c>
      <c r="B418" s="29">
        <v>83</v>
      </c>
      <c r="C418" t="s">
        <v>172</v>
      </c>
      <c r="D418" t="str">
        <f t="shared" si="62"/>
        <v>не работает</v>
      </c>
      <c r="E418" t="e">
        <f t="shared" si="64"/>
        <v>#VALUE!</v>
      </c>
      <c r="G418" s="156">
        <v>419</v>
      </c>
      <c r="H418" s="158"/>
      <c r="K418" s="83">
        <v>85</v>
      </c>
      <c r="L418" s="99" t="s">
        <v>1919</v>
      </c>
      <c r="N418" t="str">
        <f t="shared" si="69"/>
        <v>нет</v>
      </c>
      <c r="O418">
        <f>VLOOKUP(K418,G:H,2,0)</f>
        <v>18.452000000000002</v>
      </c>
      <c r="P418" s="11" t="e">
        <f t="shared" si="63"/>
        <v>#VALUE!</v>
      </c>
      <c r="Q418" s="153">
        <v>419</v>
      </c>
      <c r="R418" s="154" t="s">
        <v>1901</v>
      </c>
      <c r="S418" t="s">
        <v>2012</v>
      </c>
    </row>
    <row r="419" spans="1:19" x14ac:dyDescent="0.3">
      <c r="A419" s="29" t="s">
        <v>131</v>
      </c>
      <c r="B419" s="29">
        <v>84</v>
      </c>
      <c r="C419" t="s">
        <v>1445</v>
      </c>
      <c r="D419">
        <f t="shared" si="62"/>
        <v>28.260999999999999</v>
      </c>
      <c r="E419">
        <f t="shared" si="64"/>
        <v>2.8219999999999992</v>
      </c>
      <c r="G419" s="156">
        <v>420</v>
      </c>
      <c r="H419" s="158"/>
      <c r="K419" s="83">
        <v>86</v>
      </c>
      <c r="L419" s="99" t="s">
        <v>1920</v>
      </c>
      <c r="N419" t="str">
        <f t="shared" si="69"/>
        <v>нет</v>
      </c>
      <c r="O419">
        <f>VLOOKUP(K419,G:H,2,0)</f>
        <v>14.632999999999999</v>
      </c>
      <c r="P419" s="11" t="e">
        <f t="shared" si="63"/>
        <v>#VALUE!</v>
      </c>
      <c r="Q419" s="153">
        <v>420</v>
      </c>
      <c r="R419" s="154" t="s">
        <v>1902</v>
      </c>
      <c r="S419" t="s">
        <v>2012</v>
      </c>
    </row>
    <row r="420" spans="1:19" x14ac:dyDescent="0.3">
      <c r="A420" s="29" t="s">
        <v>132</v>
      </c>
      <c r="B420" s="29">
        <v>85</v>
      </c>
      <c r="C420" t="s">
        <v>1919</v>
      </c>
      <c r="D420">
        <f t="shared" si="62"/>
        <v>18.452000000000002</v>
      </c>
      <c r="E420">
        <f t="shared" si="64"/>
        <v>3.1840000000000011</v>
      </c>
      <c r="G420" s="156">
        <v>421</v>
      </c>
      <c r="H420" s="157">
        <v>20.858000000000001</v>
      </c>
      <c r="K420" s="83">
        <v>87</v>
      </c>
      <c r="L420" s="99">
        <v>14.830421704191707</v>
      </c>
      <c r="N420" t="str">
        <f t="shared" si="69"/>
        <v>нет</v>
      </c>
      <c r="O420" t="str">
        <f t="shared" ref="O420:O422" si="70">N420</f>
        <v>нет</v>
      </c>
      <c r="P420" s="11" t="e">
        <f t="shared" si="63"/>
        <v>#VALUE!</v>
      </c>
      <c r="Q420" s="153">
        <v>421</v>
      </c>
      <c r="R420" s="154" t="s">
        <v>1903</v>
      </c>
      <c r="S420">
        <v>20.8582</v>
      </c>
    </row>
    <row r="421" spans="1:19" x14ac:dyDescent="0.3">
      <c r="A421" s="29" t="s">
        <v>133</v>
      </c>
      <c r="B421" s="29">
        <v>86</v>
      </c>
      <c r="C421" t="s">
        <v>1920</v>
      </c>
      <c r="D421">
        <f t="shared" si="62"/>
        <v>14.632999999999999</v>
      </c>
      <c r="E421">
        <f t="shared" si="64"/>
        <v>1.109</v>
      </c>
      <c r="G421" s="156">
        <v>423</v>
      </c>
      <c r="H421" s="158"/>
      <c r="K421" s="83">
        <v>88</v>
      </c>
      <c r="L421" s="99">
        <v>19.420421704191707</v>
      </c>
      <c r="N421" t="str">
        <f t="shared" si="69"/>
        <v>нет</v>
      </c>
      <c r="O421" t="str">
        <f t="shared" si="70"/>
        <v>нет</v>
      </c>
      <c r="P421" s="11" t="e">
        <f t="shared" si="63"/>
        <v>#VALUE!</v>
      </c>
      <c r="Q421" s="153">
        <v>422</v>
      </c>
      <c r="R421" s="154" t="s">
        <v>1905</v>
      </c>
      <c r="S421">
        <v>21.324200000000001</v>
      </c>
    </row>
    <row r="422" spans="1:19" x14ac:dyDescent="0.3">
      <c r="A422" s="29" t="s">
        <v>134</v>
      </c>
      <c r="B422" s="29">
        <v>87</v>
      </c>
      <c r="C422">
        <v>14.830421704191707</v>
      </c>
      <c r="D422" t="str">
        <f t="shared" si="62"/>
        <v>нет</v>
      </c>
      <c r="E422" t="e">
        <f t="shared" si="64"/>
        <v>#VALUE!</v>
      </c>
      <c r="G422" s="156">
        <v>424</v>
      </c>
      <c r="H422" s="158"/>
      <c r="K422" s="83">
        <v>89</v>
      </c>
      <c r="L422" s="99" t="s">
        <v>1451</v>
      </c>
      <c r="N422" t="str">
        <f t="shared" si="69"/>
        <v>нет</v>
      </c>
      <c r="O422" t="str">
        <f t="shared" si="70"/>
        <v>нет</v>
      </c>
      <c r="P422" s="11" t="e">
        <f t="shared" si="63"/>
        <v>#VALUE!</v>
      </c>
      <c r="Q422" s="153">
        <v>423</v>
      </c>
      <c r="R422" s="154" t="s">
        <v>1906</v>
      </c>
      <c r="S422" t="s">
        <v>2012</v>
      </c>
    </row>
    <row r="423" spans="1:19" x14ac:dyDescent="0.3">
      <c r="A423" s="29" t="s">
        <v>135</v>
      </c>
      <c r="B423" s="29">
        <v>88</v>
      </c>
      <c r="C423">
        <v>19.420421704191707</v>
      </c>
      <c r="D423" t="str">
        <f t="shared" si="62"/>
        <v>нет</v>
      </c>
      <c r="E423" t="e">
        <f t="shared" si="64"/>
        <v>#VALUE!</v>
      </c>
      <c r="G423" s="156">
        <v>425</v>
      </c>
      <c r="H423" s="157">
        <v>6.94</v>
      </c>
      <c r="K423" s="83">
        <v>9</v>
      </c>
      <c r="L423" s="99" t="s">
        <v>1346</v>
      </c>
      <c r="N423">
        <f t="shared" si="69"/>
        <v>13.882</v>
      </c>
      <c r="O423">
        <f>VLOOKUP(K423,G:H,2,0)</f>
        <v>13.882</v>
      </c>
      <c r="P423" s="11">
        <f t="shared" si="63"/>
        <v>0</v>
      </c>
      <c r="Q423" s="153">
        <v>424</v>
      </c>
      <c r="R423" s="154" t="s">
        <v>1907</v>
      </c>
      <c r="S423" t="s">
        <v>2012</v>
      </c>
    </row>
    <row r="424" spans="1:19" x14ac:dyDescent="0.3">
      <c r="A424" s="29" t="s">
        <v>136</v>
      </c>
      <c r="B424" s="29">
        <v>89</v>
      </c>
      <c r="C424" t="s">
        <v>1451</v>
      </c>
      <c r="D424" t="str">
        <f t="shared" si="62"/>
        <v>нет</v>
      </c>
      <c r="E424" t="e">
        <f t="shared" si="64"/>
        <v>#VALUE!</v>
      </c>
      <c r="G424" s="156">
        <v>426</v>
      </c>
      <c r="H424" s="157">
        <v>14.895</v>
      </c>
      <c r="K424" s="83">
        <v>90</v>
      </c>
      <c r="L424" s="99" t="s">
        <v>1956</v>
      </c>
      <c r="N424" t="str">
        <f t="shared" si="69"/>
        <v>нет</v>
      </c>
      <c r="O424">
        <f>VLOOKUP(K424,G:H,2,0)</f>
        <v>12.616</v>
      </c>
      <c r="P424" s="11" t="e">
        <f t="shared" si="63"/>
        <v>#VALUE!</v>
      </c>
      <c r="Q424" s="153">
        <v>425</v>
      </c>
      <c r="R424" s="154" t="s">
        <v>1908</v>
      </c>
      <c r="S424" t="s">
        <v>2012</v>
      </c>
    </row>
    <row r="425" spans="1:19" x14ac:dyDescent="0.3">
      <c r="A425" s="29" t="s">
        <v>24</v>
      </c>
      <c r="B425" s="29">
        <v>9</v>
      </c>
      <c r="C425" t="s">
        <v>1346</v>
      </c>
      <c r="D425">
        <f t="shared" si="62"/>
        <v>13.882</v>
      </c>
      <c r="E425">
        <f t="shared" si="64"/>
        <v>1.3710000000000004</v>
      </c>
      <c r="G425" s="156">
        <v>427</v>
      </c>
      <c r="H425" s="158"/>
      <c r="K425" s="83">
        <v>91</v>
      </c>
      <c r="L425" s="99" t="s">
        <v>1454</v>
      </c>
      <c r="N425" t="str">
        <f t="shared" si="69"/>
        <v>нет</v>
      </c>
      <c r="O425" t="str">
        <f>N425</f>
        <v>нет</v>
      </c>
      <c r="P425" s="11" t="e">
        <f t="shared" si="63"/>
        <v>#VALUE!</v>
      </c>
      <c r="Q425" s="153">
        <v>426</v>
      </c>
      <c r="R425" s="154" t="s">
        <v>1909</v>
      </c>
      <c r="S425" t="s">
        <v>2012</v>
      </c>
    </row>
    <row r="426" spans="1:19" x14ac:dyDescent="0.3">
      <c r="A426" s="29" t="s">
        <v>137</v>
      </c>
      <c r="B426" s="29">
        <v>90</v>
      </c>
      <c r="C426" t="s">
        <v>1956</v>
      </c>
      <c r="D426">
        <f t="shared" si="62"/>
        <v>12.616</v>
      </c>
      <c r="E426">
        <f t="shared" si="64"/>
        <v>1.3209999999999997</v>
      </c>
      <c r="G426" s="156">
        <v>428</v>
      </c>
      <c r="H426" s="158"/>
      <c r="K426" s="83">
        <v>92</v>
      </c>
      <c r="L426" s="99" t="s">
        <v>1957</v>
      </c>
      <c r="N426" t="str">
        <f t="shared" si="69"/>
        <v>нет</v>
      </c>
      <c r="O426">
        <f>VLOOKUP(K426,G:H,2,0)</f>
        <v>22.085000000000001</v>
      </c>
      <c r="P426" s="11" t="e">
        <f t="shared" si="63"/>
        <v>#VALUE!</v>
      </c>
      <c r="Q426" s="153">
        <v>427</v>
      </c>
      <c r="R426" s="154" t="s">
        <v>1910</v>
      </c>
      <c r="S426" t="s">
        <v>2012</v>
      </c>
    </row>
    <row r="427" spans="1:19" x14ac:dyDescent="0.3">
      <c r="A427" s="29" t="s">
        <v>1003</v>
      </c>
      <c r="B427" s="29">
        <v>91</v>
      </c>
      <c r="C427" t="s">
        <v>1454</v>
      </c>
      <c r="D427" t="str">
        <f t="shared" si="62"/>
        <v>нет</v>
      </c>
      <c r="E427" t="e">
        <f t="shared" si="64"/>
        <v>#VALUE!</v>
      </c>
      <c r="G427" s="156">
        <v>429</v>
      </c>
      <c r="H427" s="158"/>
      <c r="K427" s="83">
        <v>93</v>
      </c>
      <c r="L427" s="99" t="s">
        <v>1457</v>
      </c>
      <c r="N427" t="str">
        <f t="shared" si="69"/>
        <v>нет</v>
      </c>
      <c r="O427" t="str">
        <f>N427</f>
        <v>нет</v>
      </c>
      <c r="P427" s="11" t="e">
        <f t="shared" si="63"/>
        <v>#VALUE!</v>
      </c>
      <c r="Q427" s="153">
        <v>428</v>
      </c>
      <c r="R427" s="154" t="s">
        <v>1911</v>
      </c>
      <c r="S427" t="s">
        <v>2012</v>
      </c>
    </row>
    <row r="428" spans="1:19" x14ac:dyDescent="0.3">
      <c r="A428" s="29" t="s">
        <v>1004</v>
      </c>
      <c r="B428" s="29">
        <v>92</v>
      </c>
      <c r="C428" t="s">
        <v>1957</v>
      </c>
      <c r="D428">
        <f t="shared" si="62"/>
        <v>22.085000000000001</v>
      </c>
      <c r="E428">
        <f t="shared" si="64"/>
        <v>2.777000000000001</v>
      </c>
      <c r="G428" s="156">
        <v>430</v>
      </c>
      <c r="H428" s="157">
        <v>5.55</v>
      </c>
      <c r="K428" s="83">
        <v>94</v>
      </c>
      <c r="L428" s="99" t="s">
        <v>1958</v>
      </c>
      <c r="N428" t="str">
        <f t="shared" si="69"/>
        <v>нет</v>
      </c>
      <c r="O428">
        <f>VLOOKUP(K428,G:H,2,0)</f>
        <v>23</v>
      </c>
      <c r="P428" s="11" t="e">
        <f t="shared" si="63"/>
        <v>#VALUE!</v>
      </c>
      <c r="Q428" s="153">
        <v>429</v>
      </c>
      <c r="R428" s="154" t="s">
        <v>1912</v>
      </c>
      <c r="S428" t="s">
        <v>2012</v>
      </c>
    </row>
    <row r="429" spans="1:19" x14ac:dyDescent="0.3">
      <c r="A429" s="29" t="s">
        <v>1005</v>
      </c>
      <c r="B429" s="29">
        <v>93</v>
      </c>
      <c r="C429" t="s">
        <v>1457</v>
      </c>
      <c r="D429" t="str">
        <f t="shared" si="62"/>
        <v>нет</v>
      </c>
      <c r="E429" t="e">
        <f t="shared" si="64"/>
        <v>#VALUE!</v>
      </c>
      <c r="G429" s="156">
        <v>431</v>
      </c>
      <c r="H429" s="157">
        <v>23.808</v>
      </c>
      <c r="K429" s="83">
        <v>96</v>
      </c>
      <c r="L429" s="99" t="s">
        <v>1461</v>
      </c>
      <c r="N429">
        <f t="shared" si="69"/>
        <v>32.041499999999999</v>
      </c>
      <c r="O429">
        <f>N429</f>
        <v>32.041499999999999</v>
      </c>
      <c r="P429" s="11">
        <f t="shared" si="63"/>
        <v>0</v>
      </c>
      <c r="Q429" s="153">
        <v>430</v>
      </c>
      <c r="R429" s="154" t="s">
        <v>1914</v>
      </c>
      <c r="S429">
        <v>5.55</v>
      </c>
    </row>
    <row r="430" spans="1:19" x14ac:dyDescent="0.3">
      <c r="A430" s="29" t="s">
        <v>1006</v>
      </c>
      <c r="B430" s="29">
        <v>94</v>
      </c>
      <c r="C430" t="s">
        <v>1958</v>
      </c>
      <c r="D430">
        <f t="shared" si="62"/>
        <v>23</v>
      </c>
      <c r="E430">
        <f t="shared" si="64"/>
        <v>2</v>
      </c>
      <c r="G430" s="156" t="s">
        <v>162</v>
      </c>
      <c r="H430" s="158"/>
      <c r="K430" s="83">
        <v>97</v>
      </c>
      <c r="L430" s="99">
        <v>10.16698028427327</v>
      </c>
      <c r="N430">
        <f t="shared" si="69"/>
        <v>0</v>
      </c>
      <c r="O430">
        <f>VLOOKUP(K430,G:H,2,0)</f>
        <v>1.766</v>
      </c>
      <c r="P430" s="11">
        <f t="shared" si="63"/>
        <v>-1.766</v>
      </c>
      <c r="Q430" s="153">
        <v>431</v>
      </c>
      <c r="R430" s="154" t="s">
        <v>1915</v>
      </c>
      <c r="S430">
        <v>23.8078</v>
      </c>
    </row>
    <row r="431" spans="1:19" x14ac:dyDescent="0.3">
      <c r="A431" s="29" t="s">
        <v>1007</v>
      </c>
      <c r="B431" s="29">
        <v>96</v>
      </c>
      <c r="C431" t="s">
        <v>1461</v>
      </c>
      <c r="D431">
        <f t="shared" si="62"/>
        <v>32.041499999999999</v>
      </c>
      <c r="E431">
        <f t="shared" si="64"/>
        <v>3.5884999999999998</v>
      </c>
      <c r="G431" s="156" t="s">
        <v>163</v>
      </c>
      <c r="H431" s="158"/>
      <c r="K431" s="83">
        <v>98</v>
      </c>
      <c r="L431" s="99" t="s">
        <v>1959</v>
      </c>
      <c r="N431" t="str">
        <f t="shared" si="69"/>
        <v>нет</v>
      </c>
      <c r="O431">
        <f>VLOOKUP(K431,G:H,2,0)</f>
        <v>12.4</v>
      </c>
      <c r="P431" s="11" t="e">
        <f t="shared" si="63"/>
        <v>#VALUE!</v>
      </c>
      <c r="Q431" s="153" t="s">
        <v>670</v>
      </c>
      <c r="R431" s="154" t="s">
        <v>1473</v>
      </c>
      <c r="S431">
        <v>24.346699999999998</v>
      </c>
    </row>
    <row r="432" spans="1:19" x14ac:dyDescent="0.3">
      <c r="A432" s="29" t="s">
        <v>1008</v>
      </c>
      <c r="B432" s="29">
        <v>97</v>
      </c>
      <c r="C432">
        <v>10.16698028427327</v>
      </c>
      <c r="D432">
        <f t="shared" si="62"/>
        <v>1.766</v>
      </c>
      <c r="E432">
        <f t="shared" si="64"/>
        <v>-8.4009802842732704</v>
      </c>
      <c r="G432" s="156" t="s">
        <v>164</v>
      </c>
      <c r="H432" s="158"/>
      <c r="K432" s="96">
        <v>99</v>
      </c>
      <c r="L432" s="99" t="s">
        <v>1960</v>
      </c>
      <c r="N432" t="str">
        <f t="shared" si="69"/>
        <v>нет</v>
      </c>
      <c r="O432">
        <f>VLOOKUP(K432,G:H,2,0)</f>
        <v>7.524</v>
      </c>
      <c r="P432" s="11" t="e">
        <f t="shared" si="63"/>
        <v>#VALUE!</v>
      </c>
      <c r="Q432" s="153" t="s">
        <v>671</v>
      </c>
      <c r="R432" s="154" t="s">
        <v>1459</v>
      </c>
      <c r="S432" t="s">
        <v>172</v>
      </c>
    </row>
    <row r="433" spans="1:19" x14ac:dyDescent="0.3">
      <c r="A433" s="29" t="s">
        <v>1009</v>
      </c>
      <c r="B433" s="29">
        <v>98</v>
      </c>
      <c r="C433" t="s">
        <v>1959</v>
      </c>
      <c r="D433">
        <f t="shared" si="62"/>
        <v>12.4</v>
      </c>
      <c r="E433">
        <f t="shared" si="64"/>
        <v>0.65000000000000036</v>
      </c>
      <c r="G433" s="156" t="s">
        <v>1158</v>
      </c>
      <c r="H433" s="157">
        <v>17</v>
      </c>
      <c r="K433" s="97" t="s">
        <v>162</v>
      </c>
      <c r="L433" s="152" t="s">
        <v>172</v>
      </c>
      <c r="N433" t="str">
        <f t="shared" si="69"/>
        <v>нет</v>
      </c>
      <c r="O433" t="str">
        <f t="shared" ref="O433:O435" si="71">N433</f>
        <v>нет</v>
      </c>
      <c r="P433" s="11" t="e">
        <f t="shared" si="63"/>
        <v>#VALUE!</v>
      </c>
      <c r="Q433" s="153" t="s">
        <v>162</v>
      </c>
      <c r="R433" s="154" t="s">
        <v>1321</v>
      </c>
      <c r="S433" t="s">
        <v>172</v>
      </c>
    </row>
    <row r="434" spans="1:19" x14ac:dyDescent="0.3">
      <c r="A434" s="29" t="s">
        <v>1010</v>
      </c>
      <c r="B434" s="29">
        <v>99</v>
      </c>
      <c r="C434" t="s">
        <v>1960</v>
      </c>
      <c r="D434">
        <f t="shared" si="62"/>
        <v>7.524</v>
      </c>
      <c r="E434">
        <f t="shared" si="64"/>
        <v>0.32399999999999984</v>
      </c>
      <c r="G434" s="156" t="s">
        <v>1159</v>
      </c>
      <c r="H434" s="157">
        <v>9.0790000000000006</v>
      </c>
      <c r="K434" s="83" t="s">
        <v>1146</v>
      </c>
      <c r="L434" s="152">
        <v>17.174263579382586</v>
      </c>
      <c r="N434" t="str">
        <f t="shared" si="69"/>
        <v>нет</v>
      </c>
      <c r="O434" t="str">
        <f t="shared" si="71"/>
        <v>нет</v>
      </c>
      <c r="P434" s="11" t="e">
        <f t="shared" si="63"/>
        <v>#VALUE!</v>
      </c>
      <c r="Q434" s="153" t="s">
        <v>1146</v>
      </c>
      <c r="R434" s="154" t="s">
        <v>1348</v>
      </c>
      <c r="S434" t="s">
        <v>172</v>
      </c>
    </row>
    <row r="435" spans="1:19" x14ac:dyDescent="0.3">
      <c r="A435" s="27" t="s">
        <v>171</v>
      </c>
      <c r="B435" s="27" t="s">
        <v>171</v>
      </c>
      <c r="D435" t="e">
        <f t="shared" si="62"/>
        <v>#N/A</v>
      </c>
      <c r="E435" t="e">
        <f t="shared" si="64"/>
        <v>#N/A</v>
      </c>
      <c r="G435" s="156" t="s">
        <v>1160</v>
      </c>
      <c r="H435" s="158"/>
      <c r="K435" s="83" t="s">
        <v>1147</v>
      </c>
      <c r="L435" s="152">
        <v>13.475771278264437</v>
      </c>
      <c r="N435" t="str">
        <f t="shared" si="69"/>
        <v>нет</v>
      </c>
      <c r="O435" t="str">
        <f t="shared" si="71"/>
        <v>нет</v>
      </c>
      <c r="P435" s="11" t="e">
        <f t="shared" si="63"/>
        <v>#VALUE!</v>
      </c>
      <c r="Q435" s="153" t="s">
        <v>1147</v>
      </c>
      <c r="R435" s="154" t="s">
        <v>1352</v>
      </c>
      <c r="S435" t="s">
        <v>172</v>
      </c>
    </row>
    <row r="436" spans="1:19" x14ac:dyDescent="0.3">
      <c r="A436" s="29" t="s">
        <v>162</v>
      </c>
      <c r="B436" s="29" t="s">
        <v>162</v>
      </c>
      <c r="C436" t="s">
        <v>172</v>
      </c>
      <c r="D436" t="str">
        <f t="shared" si="62"/>
        <v>нет</v>
      </c>
      <c r="E436" t="e">
        <f t="shared" si="64"/>
        <v>#VALUE!</v>
      </c>
      <c r="G436" s="156" t="s">
        <v>1161</v>
      </c>
      <c r="H436" s="158"/>
      <c r="K436" s="83" t="s">
        <v>1148</v>
      </c>
      <c r="L436" s="152" t="s">
        <v>172</v>
      </c>
      <c r="N436" t="str">
        <f t="shared" si="69"/>
        <v>нет</v>
      </c>
      <c r="O436">
        <f>VLOOKUP(K436,G:H,2,0)</f>
        <v>25.634</v>
      </c>
      <c r="P436" s="11" t="e">
        <f t="shared" si="63"/>
        <v>#VALUE!</v>
      </c>
      <c r="Q436" s="153" t="s">
        <v>1148</v>
      </c>
      <c r="R436" s="154" t="s">
        <v>1353</v>
      </c>
      <c r="S436" t="s">
        <v>172</v>
      </c>
    </row>
    <row r="437" spans="1:19" x14ac:dyDescent="0.3">
      <c r="A437" s="29" t="s">
        <v>1146</v>
      </c>
      <c r="B437" s="29" t="s">
        <v>1146</v>
      </c>
      <c r="C437">
        <v>17.174263579382586</v>
      </c>
      <c r="D437" t="str">
        <f t="shared" si="62"/>
        <v>нет</v>
      </c>
      <c r="E437" t="e">
        <f t="shared" si="64"/>
        <v>#VALUE!</v>
      </c>
      <c r="G437" s="156" t="s">
        <v>1162</v>
      </c>
      <c r="H437" s="158"/>
      <c r="K437" s="83" t="s">
        <v>1149</v>
      </c>
      <c r="L437" s="152" t="s">
        <v>1916</v>
      </c>
      <c r="N437" t="str">
        <f t="shared" si="69"/>
        <v>нет</v>
      </c>
      <c r="O437">
        <f>VLOOKUP(K437,G:H,2,0)</f>
        <v>20.440000000000001</v>
      </c>
      <c r="P437" s="11" t="e">
        <f t="shared" si="63"/>
        <v>#VALUE!</v>
      </c>
      <c r="Q437" s="153" t="s">
        <v>1149</v>
      </c>
      <c r="R437" s="154" t="s">
        <v>1357</v>
      </c>
      <c r="S437" t="s">
        <v>172</v>
      </c>
    </row>
    <row r="438" spans="1:19" x14ac:dyDescent="0.3">
      <c r="A438" s="29" t="s">
        <v>1147</v>
      </c>
      <c r="B438" s="29" t="s">
        <v>1147</v>
      </c>
      <c r="C438">
        <v>13.475771278264437</v>
      </c>
      <c r="D438" t="str">
        <f t="shared" si="62"/>
        <v>нет</v>
      </c>
      <c r="E438" t="e">
        <f t="shared" si="64"/>
        <v>#VALUE!</v>
      </c>
      <c r="G438" s="156" t="s">
        <v>1163</v>
      </c>
      <c r="H438" s="158"/>
      <c r="K438" s="83" t="s">
        <v>1150</v>
      </c>
      <c r="L438" s="152">
        <v>20.273532945259578</v>
      </c>
      <c r="N438" t="str">
        <f t="shared" si="69"/>
        <v>нет</v>
      </c>
      <c r="O438" t="str">
        <f>N438</f>
        <v>нет</v>
      </c>
      <c r="P438" s="11" t="e">
        <f t="shared" si="63"/>
        <v>#VALUE!</v>
      </c>
      <c r="Q438" s="153" t="s">
        <v>1150</v>
      </c>
      <c r="R438" s="154" t="s">
        <v>1359</v>
      </c>
      <c r="S438" t="s">
        <v>172</v>
      </c>
    </row>
    <row r="439" spans="1:19" x14ac:dyDescent="0.3">
      <c r="A439" s="29" t="s">
        <v>1148</v>
      </c>
      <c r="B439" s="29" t="s">
        <v>1148</v>
      </c>
      <c r="C439" t="s">
        <v>172</v>
      </c>
      <c r="D439">
        <f t="shared" si="62"/>
        <v>25.634</v>
      </c>
      <c r="E439" t="e">
        <f t="shared" si="64"/>
        <v>#VALUE!</v>
      </c>
      <c r="G439" s="156" t="s">
        <v>1146</v>
      </c>
      <c r="H439" s="158"/>
      <c r="K439" s="83" t="s">
        <v>1151</v>
      </c>
      <c r="L439" s="152">
        <v>27.863954969955842</v>
      </c>
      <c r="N439" t="str">
        <f t="shared" si="69"/>
        <v>нет</v>
      </c>
      <c r="O439">
        <f>VLOOKUP(K439,G:H,2,0)</f>
        <v>33</v>
      </c>
      <c r="P439" s="11" t="e">
        <f t="shared" si="63"/>
        <v>#VALUE!</v>
      </c>
      <c r="Q439" s="153" t="s">
        <v>1151</v>
      </c>
      <c r="R439" s="154" t="s">
        <v>1360</v>
      </c>
      <c r="S439" t="s">
        <v>172</v>
      </c>
    </row>
    <row r="440" spans="1:19" x14ac:dyDescent="0.3">
      <c r="A440" s="29" t="s">
        <v>1149</v>
      </c>
      <c r="B440" s="29" t="s">
        <v>1149</v>
      </c>
      <c r="C440" t="s">
        <v>1916</v>
      </c>
      <c r="D440">
        <f t="shared" si="62"/>
        <v>20.440000000000001</v>
      </c>
      <c r="E440">
        <f t="shared" si="64"/>
        <v>0.44000000000000128</v>
      </c>
      <c r="G440" s="156" t="s">
        <v>1147</v>
      </c>
      <c r="H440" s="158"/>
      <c r="K440" s="83" t="s">
        <v>1152</v>
      </c>
      <c r="L440" s="152" t="s">
        <v>172</v>
      </c>
      <c r="N440" t="str">
        <f t="shared" si="69"/>
        <v>нет</v>
      </c>
      <c r="O440" t="str">
        <f t="shared" ref="O440:O441" si="72">N440</f>
        <v>нет</v>
      </c>
      <c r="P440" s="11" t="e">
        <f t="shared" si="63"/>
        <v>#VALUE!</v>
      </c>
      <c r="Q440" s="153" t="s">
        <v>1152</v>
      </c>
      <c r="R440" s="154" t="s">
        <v>1325</v>
      </c>
      <c r="S440" t="s">
        <v>172</v>
      </c>
    </row>
    <row r="441" spans="1:19" x14ac:dyDescent="0.3">
      <c r="A441" s="29" t="s">
        <v>1150</v>
      </c>
      <c r="B441" s="29" t="s">
        <v>1150</v>
      </c>
      <c r="C441">
        <v>20.273532945259578</v>
      </c>
      <c r="D441" t="str">
        <f t="shared" si="62"/>
        <v>нет</v>
      </c>
      <c r="E441" t="e">
        <f t="shared" si="64"/>
        <v>#VALUE!</v>
      </c>
      <c r="G441" s="156" t="s">
        <v>1148</v>
      </c>
      <c r="H441" s="157">
        <v>25.634</v>
      </c>
      <c r="K441" s="83" t="s">
        <v>1153</v>
      </c>
      <c r="L441" s="152">
        <v>24.713451342158343</v>
      </c>
      <c r="N441" t="str">
        <f t="shared" si="69"/>
        <v>нет</v>
      </c>
      <c r="O441" t="str">
        <f t="shared" si="72"/>
        <v>нет</v>
      </c>
      <c r="P441" s="11" t="e">
        <f t="shared" si="63"/>
        <v>#VALUE!</v>
      </c>
      <c r="Q441" s="153" t="s">
        <v>1153</v>
      </c>
      <c r="R441" s="154" t="s">
        <v>1364</v>
      </c>
      <c r="S441" t="s">
        <v>172</v>
      </c>
    </row>
    <row r="442" spans="1:19" x14ac:dyDescent="0.3">
      <c r="A442" s="29" t="s">
        <v>1151</v>
      </c>
      <c r="B442" s="29" t="s">
        <v>1151</v>
      </c>
      <c r="C442">
        <v>27.863954969955842</v>
      </c>
      <c r="D442">
        <f t="shared" si="62"/>
        <v>33</v>
      </c>
      <c r="E442">
        <f t="shared" si="64"/>
        <v>5.1360450300441585</v>
      </c>
      <c r="G442" s="156" t="s">
        <v>1149</v>
      </c>
      <c r="H442" s="157">
        <v>20.440000000000001</v>
      </c>
      <c r="K442" s="83" t="s">
        <v>1154</v>
      </c>
      <c r="L442" s="152">
        <v>3.6219999999999999</v>
      </c>
      <c r="N442" t="str">
        <f t="shared" si="69"/>
        <v>нет</v>
      </c>
      <c r="O442">
        <f>VLOOKUP(K442,G:H,2,0)</f>
        <v>3.6219999999999999</v>
      </c>
      <c r="P442" s="11" t="e">
        <f t="shared" si="63"/>
        <v>#VALUE!</v>
      </c>
      <c r="Q442" s="153" t="s">
        <v>1154</v>
      </c>
      <c r="R442" s="154" t="s">
        <v>1368</v>
      </c>
      <c r="S442" t="s">
        <v>172</v>
      </c>
    </row>
    <row r="443" spans="1:19" x14ac:dyDescent="0.3">
      <c r="A443" s="29" t="s">
        <v>1152</v>
      </c>
      <c r="B443" s="29" t="s">
        <v>1152</v>
      </c>
      <c r="C443" t="s">
        <v>172</v>
      </c>
      <c r="D443" t="str">
        <f t="shared" si="62"/>
        <v>нет</v>
      </c>
      <c r="E443" t="e">
        <f t="shared" si="64"/>
        <v>#VALUE!</v>
      </c>
      <c r="G443" s="156" t="s">
        <v>1150</v>
      </c>
      <c r="H443" s="158"/>
      <c r="K443" s="83" t="s">
        <v>1155</v>
      </c>
      <c r="L443" s="152">
        <v>24.724236106083641</v>
      </c>
      <c r="N443" t="str">
        <f t="shared" si="69"/>
        <v>нет</v>
      </c>
      <c r="O443" t="str">
        <f t="shared" ref="O443:O447" si="73">N443</f>
        <v>нет</v>
      </c>
      <c r="P443" s="11" t="e">
        <f t="shared" si="63"/>
        <v>#VALUE!</v>
      </c>
      <c r="Q443" s="153" t="s">
        <v>1155</v>
      </c>
      <c r="R443" s="154" t="s">
        <v>1369</v>
      </c>
      <c r="S443" t="s">
        <v>172</v>
      </c>
    </row>
    <row r="444" spans="1:19" x14ac:dyDescent="0.3">
      <c r="A444" s="29" t="s">
        <v>1153</v>
      </c>
      <c r="B444" s="29" t="s">
        <v>1153</v>
      </c>
      <c r="C444">
        <v>24.713451342158343</v>
      </c>
      <c r="D444" t="str">
        <f t="shared" si="62"/>
        <v>нет</v>
      </c>
      <c r="E444" t="e">
        <f t="shared" si="64"/>
        <v>#VALUE!</v>
      </c>
      <c r="G444" s="156" t="s">
        <v>1151</v>
      </c>
      <c r="H444" s="157">
        <v>33</v>
      </c>
      <c r="K444" s="83" t="s">
        <v>163</v>
      </c>
      <c r="L444" s="152" t="s">
        <v>172</v>
      </c>
      <c r="N444" t="str">
        <f t="shared" si="69"/>
        <v>нет</v>
      </c>
      <c r="O444" t="str">
        <f t="shared" si="73"/>
        <v>нет</v>
      </c>
      <c r="P444" s="11" t="e">
        <f t="shared" si="63"/>
        <v>#VALUE!</v>
      </c>
      <c r="Q444" s="153" t="s">
        <v>163</v>
      </c>
      <c r="R444" s="154" t="s">
        <v>1322</v>
      </c>
      <c r="S444" t="s">
        <v>172</v>
      </c>
    </row>
    <row r="445" spans="1:19" x14ac:dyDescent="0.3">
      <c r="A445" s="29" t="s">
        <v>1154</v>
      </c>
      <c r="B445" s="29" t="s">
        <v>1154</v>
      </c>
      <c r="C445">
        <v>3.6219999999999999</v>
      </c>
      <c r="D445">
        <f t="shared" si="62"/>
        <v>3.6219999999999999</v>
      </c>
      <c r="E445">
        <f t="shared" si="64"/>
        <v>0</v>
      </c>
      <c r="G445" s="156" t="s">
        <v>1152</v>
      </c>
      <c r="H445" s="158"/>
      <c r="K445" s="83" t="s">
        <v>1156</v>
      </c>
      <c r="L445" s="152">
        <v>16.249320680660396</v>
      </c>
      <c r="N445" t="str">
        <f t="shared" si="69"/>
        <v>нет</v>
      </c>
      <c r="O445" t="str">
        <f t="shared" si="73"/>
        <v>нет</v>
      </c>
      <c r="P445" s="11" t="e">
        <f t="shared" si="63"/>
        <v>#VALUE!</v>
      </c>
      <c r="Q445" s="153" t="s">
        <v>1156</v>
      </c>
      <c r="R445" s="154" t="s">
        <v>1371</v>
      </c>
      <c r="S445" t="s">
        <v>172</v>
      </c>
    </row>
    <row r="446" spans="1:19" x14ac:dyDescent="0.3">
      <c r="A446" s="29" t="s">
        <v>1155</v>
      </c>
      <c r="B446" s="29" t="s">
        <v>1155</v>
      </c>
      <c r="C446">
        <v>24.724236106083641</v>
      </c>
      <c r="D446" t="str">
        <f t="shared" si="62"/>
        <v>нет</v>
      </c>
      <c r="E446" t="e">
        <f t="shared" si="64"/>
        <v>#VALUE!</v>
      </c>
      <c r="G446" s="156" t="s">
        <v>1153</v>
      </c>
      <c r="H446" s="158"/>
      <c r="K446" s="83" t="s">
        <v>1157</v>
      </c>
      <c r="L446" s="152">
        <v>26.273458215690532</v>
      </c>
      <c r="N446" t="str">
        <f t="shared" si="69"/>
        <v>нет</v>
      </c>
      <c r="O446" t="str">
        <f t="shared" si="73"/>
        <v>нет</v>
      </c>
      <c r="P446" s="11" t="e">
        <f t="shared" si="63"/>
        <v>#VALUE!</v>
      </c>
      <c r="Q446" s="153" t="s">
        <v>1157</v>
      </c>
      <c r="R446" s="154" t="s">
        <v>1374</v>
      </c>
      <c r="S446" t="s">
        <v>172</v>
      </c>
    </row>
    <row r="447" spans="1:19" x14ac:dyDescent="0.3">
      <c r="A447" s="29" t="s">
        <v>163</v>
      </c>
      <c r="B447" s="29" t="s">
        <v>163</v>
      </c>
      <c r="C447" t="s">
        <v>172</v>
      </c>
      <c r="D447" t="str">
        <f t="shared" si="62"/>
        <v>нет</v>
      </c>
      <c r="E447" t="e">
        <f t="shared" si="64"/>
        <v>#VALUE!</v>
      </c>
      <c r="G447" s="156" t="s">
        <v>1154</v>
      </c>
      <c r="H447" s="157">
        <v>3.6219999999999999</v>
      </c>
      <c r="K447" s="83" t="s">
        <v>164</v>
      </c>
      <c r="L447" s="152" t="s">
        <v>172</v>
      </c>
      <c r="N447" t="str">
        <f t="shared" si="69"/>
        <v>нет</v>
      </c>
      <c r="O447" t="str">
        <f t="shared" si="73"/>
        <v>нет</v>
      </c>
      <c r="P447" s="11" t="e">
        <f t="shared" si="63"/>
        <v>#VALUE!</v>
      </c>
      <c r="Q447" s="153" t="s">
        <v>164</v>
      </c>
      <c r="R447" s="154" t="s">
        <v>1323</v>
      </c>
      <c r="S447" t="s">
        <v>172</v>
      </c>
    </row>
    <row r="448" spans="1:19" x14ac:dyDescent="0.3">
      <c r="A448" s="29" t="s">
        <v>1156</v>
      </c>
      <c r="B448" s="29" t="s">
        <v>1156</v>
      </c>
      <c r="C448">
        <v>16.249320680660396</v>
      </c>
      <c r="D448" t="str">
        <f t="shared" si="62"/>
        <v>нет</v>
      </c>
      <c r="E448" t="e">
        <f t="shared" si="64"/>
        <v>#VALUE!</v>
      </c>
      <c r="G448" s="156" t="s">
        <v>1155</v>
      </c>
      <c r="H448" s="158"/>
      <c r="K448" s="83" t="s">
        <v>1158</v>
      </c>
      <c r="L448" s="152">
        <v>15.923</v>
      </c>
      <c r="N448" t="str">
        <f t="shared" si="69"/>
        <v>нет</v>
      </c>
      <c r="O448">
        <f>VLOOKUP(K448,G:H,2,0)</f>
        <v>17</v>
      </c>
      <c r="P448" s="11" t="e">
        <f t="shared" si="63"/>
        <v>#VALUE!</v>
      </c>
      <c r="Q448" s="153" t="s">
        <v>1158</v>
      </c>
      <c r="R448" s="154" t="s">
        <v>1333</v>
      </c>
      <c r="S448" t="s">
        <v>172</v>
      </c>
    </row>
    <row r="449" spans="1:19" x14ac:dyDescent="0.3">
      <c r="A449" s="29" t="s">
        <v>1157</v>
      </c>
      <c r="B449" s="29" t="s">
        <v>1157</v>
      </c>
      <c r="C449">
        <v>26.273458215690532</v>
      </c>
      <c r="D449" t="str">
        <f t="shared" si="62"/>
        <v>нет</v>
      </c>
      <c r="E449" t="e">
        <f t="shared" si="64"/>
        <v>#VALUE!</v>
      </c>
      <c r="G449" s="156" t="s">
        <v>1156</v>
      </c>
      <c r="H449" s="158"/>
      <c r="K449" s="83" t="s">
        <v>1159</v>
      </c>
      <c r="L449" s="152">
        <v>3.7389999999999999</v>
      </c>
      <c r="N449" t="str">
        <f t="shared" si="69"/>
        <v>нет</v>
      </c>
      <c r="O449">
        <f>VLOOKUP(K449,G:H,2,0)</f>
        <v>9.0790000000000006</v>
      </c>
      <c r="P449" s="11" t="e">
        <f t="shared" si="63"/>
        <v>#VALUE!</v>
      </c>
      <c r="Q449" s="153" t="s">
        <v>1159</v>
      </c>
      <c r="R449" s="154" t="s">
        <v>1335</v>
      </c>
      <c r="S449" t="s">
        <v>172</v>
      </c>
    </row>
    <row r="450" spans="1:19" x14ac:dyDescent="0.3">
      <c r="A450" s="29" t="s">
        <v>164</v>
      </c>
      <c r="B450" s="29" t="s">
        <v>164</v>
      </c>
      <c r="C450" t="s">
        <v>172</v>
      </c>
      <c r="D450" t="str">
        <f t="shared" si="62"/>
        <v>нет</v>
      </c>
      <c r="E450" t="e">
        <f t="shared" si="64"/>
        <v>#VALUE!</v>
      </c>
      <c r="G450" s="156" t="s">
        <v>1157</v>
      </c>
      <c r="H450" s="158"/>
      <c r="K450" s="83" t="s">
        <v>1160</v>
      </c>
      <c r="L450" s="152" t="s">
        <v>172</v>
      </c>
      <c r="N450" t="str">
        <f t="shared" si="69"/>
        <v>нет</v>
      </c>
      <c r="O450" t="str">
        <f t="shared" ref="O450:O453" si="74">N450</f>
        <v>нет</v>
      </c>
      <c r="P450" s="11" t="e">
        <f t="shared" si="63"/>
        <v>#VALUE!</v>
      </c>
      <c r="Q450" s="153" t="s">
        <v>1160</v>
      </c>
      <c r="R450" s="154" t="s">
        <v>1339</v>
      </c>
      <c r="S450" t="s">
        <v>172</v>
      </c>
    </row>
    <row r="451" spans="1:19" ht="30.6" x14ac:dyDescent="0.3">
      <c r="A451" s="29" t="s">
        <v>1158</v>
      </c>
      <c r="B451" s="29" t="s">
        <v>1158</v>
      </c>
      <c r="C451">
        <v>15.923</v>
      </c>
      <c r="D451">
        <f t="shared" ref="D451:D456" si="75">VLOOKUP(B451,K:O,5,0)</f>
        <v>17</v>
      </c>
      <c r="E451">
        <f t="shared" si="64"/>
        <v>1.077</v>
      </c>
      <c r="G451" s="156" t="s">
        <v>2026</v>
      </c>
      <c r="H451" s="158"/>
      <c r="K451" s="83" t="s">
        <v>1161</v>
      </c>
      <c r="L451" s="152" t="s">
        <v>172</v>
      </c>
      <c r="N451" t="str">
        <f t="shared" si="69"/>
        <v>нет</v>
      </c>
      <c r="O451" t="str">
        <f t="shared" si="74"/>
        <v>нет</v>
      </c>
      <c r="P451" s="11" t="e">
        <f t="shared" ref="P451:P453" si="76">N451-O451</f>
        <v>#VALUE!</v>
      </c>
      <c r="Q451" s="153" t="s">
        <v>1161</v>
      </c>
      <c r="R451" s="154" t="s">
        <v>1340</v>
      </c>
      <c r="S451" t="s">
        <v>172</v>
      </c>
    </row>
    <row r="452" spans="1:19" ht="20.399999999999999" x14ac:dyDescent="0.3">
      <c r="A452" s="29" t="s">
        <v>1159</v>
      </c>
      <c r="B452" s="29" t="s">
        <v>1159</v>
      </c>
      <c r="C452">
        <v>3.7389999999999999</v>
      </c>
      <c r="D452">
        <f t="shared" si="75"/>
        <v>9.0790000000000006</v>
      </c>
      <c r="E452">
        <f t="shared" ref="E452:E456" si="77">D452-C452</f>
        <v>5.3400000000000007</v>
      </c>
      <c r="G452" s="156" t="s">
        <v>2027</v>
      </c>
      <c r="H452" s="158"/>
      <c r="K452" s="83" t="s">
        <v>1162</v>
      </c>
      <c r="L452" s="152">
        <v>39.901265112575111</v>
      </c>
      <c r="N452" t="str">
        <f t="shared" si="69"/>
        <v>нет</v>
      </c>
      <c r="O452" t="str">
        <f t="shared" si="74"/>
        <v>нет</v>
      </c>
      <c r="P452" s="11" t="e">
        <f t="shared" si="76"/>
        <v>#VALUE!</v>
      </c>
      <c r="Q452" s="153" t="s">
        <v>1162</v>
      </c>
      <c r="R452" s="154" t="s">
        <v>1343</v>
      </c>
      <c r="S452" t="s">
        <v>172</v>
      </c>
    </row>
    <row r="453" spans="1:19" x14ac:dyDescent="0.3">
      <c r="A453" s="29" t="s">
        <v>1160</v>
      </c>
      <c r="B453" s="29" t="s">
        <v>1160</v>
      </c>
      <c r="C453" t="s">
        <v>172</v>
      </c>
      <c r="D453" t="str">
        <f t="shared" si="75"/>
        <v>нет</v>
      </c>
      <c r="E453" t="e">
        <f t="shared" si="77"/>
        <v>#VALUE!</v>
      </c>
      <c r="G453" s="156" t="s">
        <v>2028</v>
      </c>
      <c r="H453" s="158"/>
      <c r="K453" s="83" t="s">
        <v>1163</v>
      </c>
      <c r="L453" s="152">
        <v>15.375375781268856</v>
      </c>
      <c r="N453" t="str">
        <f t="shared" si="69"/>
        <v>нет</v>
      </c>
      <c r="O453" t="str">
        <f t="shared" si="74"/>
        <v>нет</v>
      </c>
      <c r="P453" s="11" t="e">
        <f t="shared" si="76"/>
        <v>#VALUE!</v>
      </c>
      <c r="Q453" s="153" t="s">
        <v>1163</v>
      </c>
      <c r="R453" s="154" t="s">
        <v>1347</v>
      </c>
      <c r="S453" t="s">
        <v>172</v>
      </c>
    </row>
    <row r="454" spans="1:19" x14ac:dyDescent="0.3">
      <c r="A454" s="29" t="s">
        <v>1161</v>
      </c>
      <c r="B454" s="29" t="s">
        <v>1161</v>
      </c>
      <c r="C454" t="s">
        <v>172</v>
      </c>
      <c r="D454" t="str">
        <f t="shared" si="75"/>
        <v>нет</v>
      </c>
      <c r="E454" t="e">
        <f t="shared" si="77"/>
        <v>#VALUE!</v>
      </c>
    </row>
    <row r="455" spans="1:19" x14ac:dyDescent="0.3">
      <c r="A455" s="29" t="s">
        <v>1162</v>
      </c>
      <c r="B455" s="29" t="s">
        <v>1162</v>
      </c>
      <c r="C455">
        <v>39.901265112575111</v>
      </c>
      <c r="D455" t="str">
        <f t="shared" si="75"/>
        <v>нет</v>
      </c>
      <c r="E455" t="e">
        <f t="shared" si="77"/>
        <v>#VALUE!</v>
      </c>
    </row>
    <row r="456" spans="1:19" x14ac:dyDescent="0.3">
      <c r="A456" s="29" t="s">
        <v>1163</v>
      </c>
      <c r="B456" s="29" t="s">
        <v>1163</v>
      </c>
      <c r="C456">
        <v>15.375375781268856</v>
      </c>
      <c r="D456" t="str">
        <f t="shared" si="75"/>
        <v>нет</v>
      </c>
      <c r="E456" t="e">
        <f t="shared" si="77"/>
        <v>#VALUE!</v>
      </c>
    </row>
  </sheetData>
  <autoFilter ref="A1:S708"/>
  <conditionalFormatting sqref="K209">
    <cfRule type="duplicateValues" dxfId="5" priority="2"/>
  </conditionalFormatting>
  <conditionalFormatting sqref="K209">
    <cfRule type="duplicateValues" dxfId="4" priority="1"/>
  </conditionalFormatting>
  <conditionalFormatting sqref="K2:K26">
    <cfRule type="duplicateValues" dxfId="3" priority="18"/>
  </conditionalFormatting>
  <conditionalFormatting sqref="K24:K35">
    <cfRule type="duplicateValues" dxfId="2" priority="19"/>
  </conditionalFormatting>
  <conditionalFormatting sqref="K210:K453 K2:K208">
    <cfRule type="duplicateValues" dxfId="1" priority="36"/>
  </conditionalFormatting>
  <conditionalFormatting sqref="K210:K453">
    <cfRule type="duplicateValues" dxfId="0" priority="39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4"/>
  <sheetViews>
    <sheetView workbookViewId="0">
      <selection activeCell="E6" sqref="E6:E21"/>
    </sheetView>
  </sheetViews>
  <sheetFormatPr defaultRowHeight="14.4" x14ac:dyDescent="0.3"/>
  <cols>
    <col min="1" max="1" width="14.88671875" customWidth="1"/>
  </cols>
  <sheetData>
    <row r="1" spans="1:2" ht="26.4" x14ac:dyDescent="0.3">
      <c r="A1" s="84" t="s">
        <v>1179</v>
      </c>
      <c r="B1" s="174" t="s">
        <v>1180</v>
      </c>
    </row>
    <row r="2" spans="1:2" ht="26.4" x14ac:dyDescent="0.3">
      <c r="A2" s="84" t="s">
        <v>1181</v>
      </c>
      <c r="B2" s="175"/>
    </row>
    <row r="3" spans="1:2" x14ac:dyDescent="0.3">
      <c r="A3" s="84" t="s">
        <v>34</v>
      </c>
      <c r="B3" s="176"/>
    </row>
    <row r="4" spans="1:2" ht="51" x14ac:dyDescent="0.3">
      <c r="A4" s="85" t="s">
        <v>1319</v>
      </c>
      <c r="B4" s="86">
        <v>20531.599999999999</v>
      </c>
    </row>
    <row r="5" spans="1:2" x14ac:dyDescent="0.3">
      <c r="A5" s="87" t="s">
        <v>1165</v>
      </c>
      <c r="B5" s="88">
        <v>104.3</v>
      </c>
    </row>
    <row r="6" spans="1:2" x14ac:dyDescent="0.3">
      <c r="A6" s="89" t="s">
        <v>670</v>
      </c>
      <c r="B6" s="90">
        <v>51.5</v>
      </c>
    </row>
    <row r="7" spans="1:2" x14ac:dyDescent="0.3">
      <c r="A7" s="89" t="s">
        <v>671</v>
      </c>
      <c r="B7" s="90">
        <v>52.8</v>
      </c>
    </row>
    <row r="8" spans="1:2" x14ac:dyDescent="0.3">
      <c r="A8" s="87" t="s">
        <v>170</v>
      </c>
      <c r="B8" s="91">
        <v>18520.7</v>
      </c>
    </row>
    <row r="9" spans="1:2" x14ac:dyDescent="0.3">
      <c r="A9" s="89" t="s">
        <v>4</v>
      </c>
      <c r="B9" s="90">
        <v>51.7</v>
      </c>
    </row>
    <row r="10" spans="1:2" x14ac:dyDescent="0.3">
      <c r="A10" s="89" t="s">
        <v>5</v>
      </c>
      <c r="B10" s="90">
        <v>32.799999999999997</v>
      </c>
    </row>
    <row r="11" spans="1:2" x14ac:dyDescent="0.3">
      <c r="A11" s="89" t="s">
        <v>672</v>
      </c>
      <c r="B11" s="90">
        <v>34.200000000000003</v>
      </c>
    </row>
    <row r="12" spans="1:2" x14ac:dyDescent="0.3">
      <c r="A12" s="89" t="s">
        <v>673</v>
      </c>
      <c r="B12" s="90">
        <v>34</v>
      </c>
    </row>
    <row r="13" spans="1:2" x14ac:dyDescent="0.3">
      <c r="A13" s="89" t="s">
        <v>674</v>
      </c>
      <c r="B13" s="90">
        <v>28.4</v>
      </c>
    </row>
    <row r="14" spans="1:2" x14ac:dyDescent="0.3">
      <c r="A14" s="89" t="s">
        <v>675</v>
      </c>
      <c r="B14" s="90">
        <v>52.3</v>
      </c>
    </row>
    <row r="15" spans="1:2" x14ac:dyDescent="0.3">
      <c r="A15" s="89" t="s">
        <v>676</v>
      </c>
      <c r="B15" s="90">
        <v>70.7</v>
      </c>
    </row>
    <row r="16" spans="1:2" x14ac:dyDescent="0.3">
      <c r="A16" s="89" t="s">
        <v>677</v>
      </c>
      <c r="B16" s="90">
        <v>50.6</v>
      </c>
    </row>
    <row r="17" spans="1:2" x14ac:dyDescent="0.3">
      <c r="A17" s="89" t="s">
        <v>678</v>
      </c>
      <c r="B17" s="90">
        <v>68.099999999999994</v>
      </c>
    </row>
    <row r="18" spans="1:2" x14ac:dyDescent="0.3">
      <c r="A18" s="89" t="s">
        <v>679</v>
      </c>
      <c r="B18" s="90">
        <v>30.6</v>
      </c>
    </row>
    <row r="19" spans="1:2" x14ac:dyDescent="0.3">
      <c r="A19" s="89" t="s">
        <v>680</v>
      </c>
      <c r="B19" s="90">
        <v>33.700000000000003</v>
      </c>
    </row>
    <row r="20" spans="1:2" x14ac:dyDescent="0.3">
      <c r="A20" s="89" t="s">
        <v>6</v>
      </c>
      <c r="B20" s="90">
        <v>32.700000000000003</v>
      </c>
    </row>
    <row r="21" spans="1:2" x14ac:dyDescent="0.3">
      <c r="A21" s="89" t="s">
        <v>681</v>
      </c>
      <c r="B21" s="90">
        <v>33.799999999999997</v>
      </c>
    </row>
    <row r="22" spans="1:2" x14ac:dyDescent="0.3">
      <c r="A22" s="89" t="s">
        <v>682</v>
      </c>
      <c r="B22" s="90">
        <v>34.1</v>
      </c>
    </row>
    <row r="23" spans="1:2" x14ac:dyDescent="0.3">
      <c r="A23" s="89" t="s">
        <v>683</v>
      </c>
      <c r="B23" s="90">
        <v>34</v>
      </c>
    </row>
    <row r="24" spans="1:2" x14ac:dyDescent="0.3">
      <c r="A24" s="89" t="s">
        <v>684</v>
      </c>
      <c r="B24" s="90">
        <v>28.4</v>
      </c>
    </row>
    <row r="25" spans="1:2" x14ac:dyDescent="0.3">
      <c r="A25" s="89" t="s">
        <v>685</v>
      </c>
      <c r="B25" s="90">
        <v>52.3</v>
      </c>
    </row>
    <row r="26" spans="1:2" x14ac:dyDescent="0.3">
      <c r="A26" s="89" t="s">
        <v>686</v>
      </c>
      <c r="B26" s="90">
        <v>70.900000000000006</v>
      </c>
    </row>
    <row r="27" spans="1:2" x14ac:dyDescent="0.3">
      <c r="A27" s="89" t="s">
        <v>687</v>
      </c>
      <c r="B27" s="90">
        <v>50.9</v>
      </c>
    </row>
    <row r="28" spans="1:2" x14ac:dyDescent="0.3">
      <c r="A28" s="89" t="s">
        <v>688</v>
      </c>
      <c r="B28" s="90">
        <v>49.9</v>
      </c>
    </row>
    <row r="29" spans="1:2" x14ac:dyDescent="0.3">
      <c r="A29" s="89" t="s">
        <v>689</v>
      </c>
      <c r="B29" s="90">
        <v>68.099999999999994</v>
      </c>
    </row>
    <row r="30" spans="1:2" x14ac:dyDescent="0.3">
      <c r="A30" s="89" t="s">
        <v>690</v>
      </c>
      <c r="B30" s="90">
        <v>30.6</v>
      </c>
    </row>
    <row r="31" spans="1:2" x14ac:dyDescent="0.3">
      <c r="A31" s="89" t="s">
        <v>7</v>
      </c>
      <c r="B31" s="90">
        <v>70.599999999999994</v>
      </c>
    </row>
    <row r="32" spans="1:2" x14ac:dyDescent="0.3">
      <c r="A32" s="89" t="s">
        <v>691</v>
      </c>
      <c r="B32" s="90">
        <v>33.700000000000003</v>
      </c>
    </row>
    <row r="33" spans="1:2" x14ac:dyDescent="0.3">
      <c r="A33" s="89" t="s">
        <v>692</v>
      </c>
      <c r="B33" s="90">
        <v>33.799999999999997</v>
      </c>
    </row>
    <row r="34" spans="1:2" x14ac:dyDescent="0.3">
      <c r="A34" s="89" t="s">
        <v>693</v>
      </c>
      <c r="B34" s="90">
        <v>34.1</v>
      </c>
    </row>
    <row r="35" spans="1:2" x14ac:dyDescent="0.3">
      <c r="A35" s="89" t="s">
        <v>694</v>
      </c>
      <c r="B35" s="90">
        <v>34</v>
      </c>
    </row>
    <row r="36" spans="1:2" x14ac:dyDescent="0.3">
      <c r="A36" s="89" t="s">
        <v>695</v>
      </c>
      <c r="B36" s="90">
        <v>28.4</v>
      </c>
    </row>
    <row r="37" spans="1:2" x14ac:dyDescent="0.3">
      <c r="A37" s="89" t="s">
        <v>696</v>
      </c>
      <c r="B37" s="90">
        <v>52.3</v>
      </c>
    </row>
    <row r="38" spans="1:2" x14ac:dyDescent="0.3">
      <c r="A38" s="89" t="s">
        <v>697</v>
      </c>
      <c r="B38" s="90">
        <v>70.900000000000006</v>
      </c>
    </row>
    <row r="39" spans="1:2" x14ac:dyDescent="0.3">
      <c r="A39" s="89" t="s">
        <v>698</v>
      </c>
      <c r="B39" s="90">
        <v>50.9</v>
      </c>
    </row>
    <row r="40" spans="1:2" x14ac:dyDescent="0.3">
      <c r="A40" s="89" t="s">
        <v>699</v>
      </c>
      <c r="B40" s="90">
        <v>49.9</v>
      </c>
    </row>
    <row r="41" spans="1:2" x14ac:dyDescent="0.3">
      <c r="A41" s="89" t="s">
        <v>700</v>
      </c>
      <c r="B41" s="90">
        <v>68.099999999999994</v>
      </c>
    </row>
    <row r="42" spans="1:2" x14ac:dyDescent="0.3">
      <c r="A42" s="89" t="s">
        <v>8</v>
      </c>
      <c r="B42" s="90">
        <v>50.1</v>
      </c>
    </row>
    <row r="43" spans="1:2" x14ac:dyDescent="0.3">
      <c r="A43" s="89" t="s">
        <v>701</v>
      </c>
      <c r="B43" s="90">
        <v>30.6</v>
      </c>
    </row>
    <row r="44" spans="1:2" x14ac:dyDescent="0.3">
      <c r="A44" s="89" t="s">
        <v>702</v>
      </c>
      <c r="B44" s="90">
        <v>33.700000000000003</v>
      </c>
    </row>
    <row r="45" spans="1:2" x14ac:dyDescent="0.3">
      <c r="A45" s="89" t="s">
        <v>703</v>
      </c>
      <c r="B45" s="90">
        <v>33.799999999999997</v>
      </c>
    </row>
    <row r="46" spans="1:2" x14ac:dyDescent="0.3">
      <c r="A46" s="89" t="s">
        <v>704</v>
      </c>
      <c r="B46" s="90">
        <v>34.1</v>
      </c>
    </row>
    <row r="47" spans="1:2" x14ac:dyDescent="0.3">
      <c r="A47" s="89" t="s">
        <v>705</v>
      </c>
      <c r="B47" s="90">
        <v>34</v>
      </c>
    </row>
    <row r="48" spans="1:2" x14ac:dyDescent="0.3">
      <c r="A48" s="89" t="s">
        <v>706</v>
      </c>
      <c r="B48" s="90">
        <v>28.4</v>
      </c>
    </row>
    <row r="49" spans="1:2" x14ac:dyDescent="0.3">
      <c r="A49" s="89" t="s">
        <v>707</v>
      </c>
      <c r="B49" s="90">
        <v>51.5</v>
      </c>
    </row>
    <row r="50" spans="1:2" x14ac:dyDescent="0.3">
      <c r="A50" s="89" t="s">
        <v>708</v>
      </c>
      <c r="B50" s="90">
        <v>70.900000000000006</v>
      </c>
    </row>
    <row r="51" spans="1:2" x14ac:dyDescent="0.3">
      <c r="A51" s="89" t="s">
        <v>709</v>
      </c>
      <c r="B51" s="90">
        <v>50.9</v>
      </c>
    </row>
    <row r="52" spans="1:2" x14ac:dyDescent="0.3">
      <c r="A52" s="89" t="s">
        <v>710</v>
      </c>
      <c r="B52" s="90">
        <v>49.9</v>
      </c>
    </row>
    <row r="53" spans="1:2" x14ac:dyDescent="0.3">
      <c r="A53" s="89" t="s">
        <v>9</v>
      </c>
      <c r="B53" s="90">
        <v>38.5</v>
      </c>
    </row>
    <row r="54" spans="1:2" x14ac:dyDescent="0.3">
      <c r="A54" s="89" t="s">
        <v>711</v>
      </c>
      <c r="B54" s="90">
        <v>68.099999999999994</v>
      </c>
    </row>
    <row r="55" spans="1:2" x14ac:dyDescent="0.3">
      <c r="A55" s="89" t="s">
        <v>712</v>
      </c>
      <c r="B55" s="90">
        <v>30.6</v>
      </c>
    </row>
    <row r="56" spans="1:2" x14ac:dyDescent="0.3">
      <c r="A56" s="89" t="s">
        <v>713</v>
      </c>
      <c r="B56" s="90">
        <v>33.700000000000003</v>
      </c>
    </row>
    <row r="57" spans="1:2" x14ac:dyDescent="0.3">
      <c r="A57" s="89" t="s">
        <v>714</v>
      </c>
      <c r="B57" s="90">
        <v>33.799999999999997</v>
      </c>
    </row>
    <row r="58" spans="1:2" x14ac:dyDescent="0.3">
      <c r="A58" s="89" t="s">
        <v>715</v>
      </c>
      <c r="B58" s="90">
        <v>34.1</v>
      </c>
    </row>
    <row r="59" spans="1:2" x14ac:dyDescent="0.3">
      <c r="A59" s="89" t="s">
        <v>716</v>
      </c>
      <c r="B59" s="90">
        <v>34</v>
      </c>
    </row>
    <row r="60" spans="1:2" x14ac:dyDescent="0.3">
      <c r="A60" s="89" t="s">
        <v>717</v>
      </c>
      <c r="B60" s="90">
        <v>28.4</v>
      </c>
    </row>
    <row r="61" spans="1:2" x14ac:dyDescent="0.3">
      <c r="A61" s="89" t="s">
        <v>718</v>
      </c>
      <c r="B61" s="90">
        <v>52.3</v>
      </c>
    </row>
    <row r="62" spans="1:2" x14ac:dyDescent="0.3">
      <c r="A62" s="89" t="s">
        <v>719</v>
      </c>
      <c r="B62" s="90">
        <v>70.900000000000006</v>
      </c>
    </row>
    <row r="63" spans="1:2" x14ac:dyDescent="0.3">
      <c r="A63" s="89" t="s">
        <v>720</v>
      </c>
      <c r="B63" s="90">
        <v>50.9</v>
      </c>
    </row>
    <row r="64" spans="1:2" x14ac:dyDescent="0.3">
      <c r="A64" s="89" t="s">
        <v>10</v>
      </c>
      <c r="B64" s="90">
        <v>33.4</v>
      </c>
    </row>
    <row r="65" spans="1:2" x14ac:dyDescent="0.3">
      <c r="A65" s="89" t="s">
        <v>721</v>
      </c>
      <c r="B65" s="90">
        <v>49.9</v>
      </c>
    </row>
    <row r="66" spans="1:2" x14ac:dyDescent="0.3">
      <c r="A66" s="89" t="s">
        <v>722</v>
      </c>
      <c r="B66" s="90">
        <v>68.099999999999994</v>
      </c>
    </row>
    <row r="67" spans="1:2" x14ac:dyDescent="0.3">
      <c r="A67" s="89" t="s">
        <v>723</v>
      </c>
      <c r="B67" s="90">
        <v>30.6</v>
      </c>
    </row>
    <row r="68" spans="1:2" x14ac:dyDescent="0.3">
      <c r="A68" s="89" t="s">
        <v>724</v>
      </c>
      <c r="B68" s="90">
        <v>33.700000000000003</v>
      </c>
    </row>
    <row r="69" spans="1:2" x14ac:dyDescent="0.3">
      <c r="A69" s="89" t="s">
        <v>725</v>
      </c>
      <c r="B69" s="90">
        <v>33.799999999999997</v>
      </c>
    </row>
    <row r="70" spans="1:2" x14ac:dyDescent="0.3">
      <c r="A70" s="89" t="s">
        <v>726</v>
      </c>
      <c r="B70" s="90">
        <v>34.1</v>
      </c>
    </row>
    <row r="71" spans="1:2" x14ac:dyDescent="0.3">
      <c r="A71" s="89" t="s">
        <v>727</v>
      </c>
      <c r="B71" s="90">
        <v>34</v>
      </c>
    </row>
    <row r="72" spans="1:2" x14ac:dyDescent="0.3">
      <c r="A72" s="89" t="s">
        <v>728</v>
      </c>
      <c r="B72" s="90">
        <v>28.4</v>
      </c>
    </row>
    <row r="73" spans="1:2" x14ac:dyDescent="0.3">
      <c r="A73" s="89" t="s">
        <v>729</v>
      </c>
      <c r="B73" s="90">
        <v>52.3</v>
      </c>
    </row>
    <row r="74" spans="1:2" x14ac:dyDescent="0.3">
      <c r="A74" s="89" t="s">
        <v>730</v>
      </c>
      <c r="B74" s="90">
        <v>70.900000000000006</v>
      </c>
    </row>
    <row r="75" spans="1:2" x14ac:dyDescent="0.3">
      <c r="A75" s="89" t="s">
        <v>11</v>
      </c>
      <c r="B75" s="90">
        <v>32.799999999999997</v>
      </c>
    </row>
    <row r="76" spans="1:2" x14ac:dyDescent="0.3">
      <c r="A76" s="89" t="s">
        <v>731</v>
      </c>
      <c r="B76" s="90">
        <v>50.9</v>
      </c>
    </row>
    <row r="77" spans="1:2" x14ac:dyDescent="0.3">
      <c r="A77" s="89" t="s">
        <v>732</v>
      </c>
      <c r="B77" s="90">
        <v>49.9</v>
      </c>
    </row>
    <row r="78" spans="1:2" x14ac:dyDescent="0.3">
      <c r="A78" s="89" t="s">
        <v>733</v>
      </c>
      <c r="B78" s="90">
        <v>68.099999999999994</v>
      </c>
    </row>
    <row r="79" spans="1:2" x14ac:dyDescent="0.3">
      <c r="A79" s="89" t="s">
        <v>734</v>
      </c>
      <c r="B79" s="90">
        <v>30.6</v>
      </c>
    </row>
    <row r="80" spans="1:2" x14ac:dyDescent="0.3">
      <c r="A80" s="89" t="s">
        <v>735</v>
      </c>
      <c r="B80" s="90">
        <v>33.700000000000003</v>
      </c>
    </row>
    <row r="81" spans="1:2" x14ac:dyDescent="0.3">
      <c r="A81" s="89" t="s">
        <v>736</v>
      </c>
      <c r="B81" s="90">
        <v>33.799999999999997</v>
      </c>
    </row>
    <row r="82" spans="1:2" x14ac:dyDescent="0.3">
      <c r="A82" s="89" t="s">
        <v>737</v>
      </c>
      <c r="B82" s="90">
        <v>34.1</v>
      </c>
    </row>
    <row r="83" spans="1:2" x14ac:dyDescent="0.3">
      <c r="A83" s="89" t="s">
        <v>738</v>
      </c>
      <c r="B83" s="90">
        <v>34</v>
      </c>
    </row>
    <row r="84" spans="1:2" x14ac:dyDescent="0.3">
      <c r="A84" s="89" t="s">
        <v>739</v>
      </c>
      <c r="B84" s="90">
        <v>28.4</v>
      </c>
    </row>
    <row r="85" spans="1:2" x14ac:dyDescent="0.3">
      <c r="A85" s="89" t="s">
        <v>740</v>
      </c>
      <c r="B85" s="90">
        <v>52.3</v>
      </c>
    </row>
    <row r="86" spans="1:2" x14ac:dyDescent="0.3">
      <c r="A86" s="89" t="s">
        <v>12</v>
      </c>
      <c r="B86" s="90">
        <v>32.700000000000003</v>
      </c>
    </row>
    <row r="87" spans="1:2" x14ac:dyDescent="0.3">
      <c r="A87" s="89" t="s">
        <v>741</v>
      </c>
      <c r="B87" s="90">
        <v>70.900000000000006</v>
      </c>
    </row>
    <row r="88" spans="1:2" x14ac:dyDescent="0.3">
      <c r="A88" s="89" t="s">
        <v>742</v>
      </c>
      <c r="B88" s="90">
        <v>50.9</v>
      </c>
    </row>
    <row r="89" spans="1:2" x14ac:dyDescent="0.3">
      <c r="A89" s="89" t="s">
        <v>743</v>
      </c>
      <c r="B89" s="90">
        <v>49.9</v>
      </c>
    </row>
    <row r="90" spans="1:2" x14ac:dyDescent="0.3">
      <c r="A90" s="89" t="s">
        <v>744</v>
      </c>
      <c r="B90" s="90">
        <v>68.099999999999994</v>
      </c>
    </row>
    <row r="91" spans="1:2" x14ac:dyDescent="0.3">
      <c r="A91" s="89" t="s">
        <v>745</v>
      </c>
      <c r="B91" s="90">
        <v>30.6</v>
      </c>
    </row>
    <row r="92" spans="1:2" x14ac:dyDescent="0.3">
      <c r="A92" s="89" t="s">
        <v>746</v>
      </c>
      <c r="B92" s="90">
        <v>33.700000000000003</v>
      </c>
    </row>
    <row r="93" spans="1:2" x14ac:dyDescent="0.3">
      <c r="A93" s="89" t="s">
        <v>747</v>
      </c>
      <c r="B93" s="90">
        <v>33.799999999999997</v>
      </c>
    </row>
    <row r="94" spans="1:2" x14ac:dyDescent="0.3">
      <c r="A94" s="89" t="s">
        <v>748</v>
      </c>
      <c r="B94" s="90">
        <v>34.1</v>
      </c>
    </row>
    <row r="95" spans="1:2" x14ac:dyDescent="0.3">
      <c r="A95" s="89" t="s">
        <v>749</v>
      </c>
      <c r="B95" s="90">
        <v>34</v>
      </c>
    </row>
    <row r="96" spans="1:2" x14ac:dyDescent="0.3">
      <c r="A96" s="89" t="s">
        <v>750</v>
      </c>
      <c r="B96" s="90">
        <v>28.4</v>
      </c>
    </row>
    <row r="97" spans="1:2" x14ac:dyDescent="0.3">
      <c r="A97" s="89" t="s">
        <v>13</v>
      </c>
      <c r="B97" s="90">
        <v>70.599999999999994</v>
      </c>
    </row>
    <row r="98" spans="1:2" x14ac:dyDescent="0.3">
      <c r="A98" s="89" t="s">
        <v>751</v>
      </c>
      <c r="B98" s="90">
        <v>52.3</v>
      </c>
    </row>
    <row r="99" spans="1:2" x14ac:dyDescent="0.3">
      <c r="A99" s="89" t="s">
        <v>752</v>
      </c>
      <c r="B99" s="90">
        <v>70.900000000000006</v>
      </c>
    </row>
    <row r="100" spans="1:2" x14ac:dyDescent="0.3">
      <c r="A100" s="89" t="s">
        <v>753</v>
      </c>
      <c r="B100" s="90">
        <v>50.9</v>
      </c>
    </row>
    <row r="101" spans="1:2" x14ac:dyDescent="0.3">
      <c r="A101" s="89" t="s">
        <v>754</v>
      </c>
      <c r="B101" s="90">
        <v>49.9</v>
      </c>
    </row>
    <row r="102" spans="1:2" x14ac:dyDescent="0.3">
      <c r="A102" s="89" t="s">
        <v>755</v>
      </c>
      <c r="B102" s="90">
        <v>68.099999999999994</v>
      </c>
    </row>
    <row r="103" spans="1:2" x14ac:dyDescent="0.3">
      <c r="A103" s="89" t="s">
        <v>756</v>
      </c>
      <c r="B103" s="90">
        <v>30.6</v>
      </c>
    </row>
    <row r="104" spans="1:2" x14ac:dyDescent="0.3">
      <c r="A104" s="89" t="s">
        <v>757</v>
      </c>
      <c r="B104" s="90">
        <v>33.700000000000003</v>
      </c>
    </row>
    <row r="105" spans="1:2" x14ac:dyDescent="0.3">
      <c r="A105" s="89" t="s">
        <v>758</v>
      </c>
      <c r="B105" s="90">
        <v>33.799999999999997</v>
      </c>
    </row>
    <row r="106" spans="1:2" x14ac:dyDescent="0.3">
      <c r="A106" s="89" t="s">
        <v>759</v>
      </c>
      <c r="B106" s="90">
        <v>34.1</v>
      </c>
    </row>
    <row r="107" spans="1:2" x14ac:dyDescent="0.3">
      <c r="A107" s="89" t="s">
        <v>760</v>
      </c>
      <c r="B107" s="90">
        <v>34</v>
      </c>
    </row>
    <row r="108" spans="1:2" x14ac:dyDescent="0.3">
      <c r="A108" s="89" t="s">
        <v>14</v>
      </c>
      <c r="B108" s="90">
        <v>50.1</v>
      </c>
    </row>
    <row r="109" spans="1:2" x14ac:dyDescent="0.3">
      <c r="A109" s="89" t="s">
        <v>761</v>
      </c>
      <c r="B109" s="90">
        <v>28.4</v>
      </c>
    </row>
    <row r="110" spans="1:2" x14ac:dyDescent="0.3">
      <c r="A110" s="89" t="s">
        <v>762</v>
      </c>
      <c r="B110" s="90">
        <v>52.3</v>
      </c>
    </row>
    <row r="111" spans="1:2" x14ac:dyDescent="0.3">
      <c r="A111" s="89" t="s">
        <v>763</v>
      </c>
      <c r="B111" s="90">
        <v>70.900000000000006</v>
      </c>
    </row>
    <row r="112" spans="1:2" x14ac:dyDescent="0.3">
      <c r="A112" s="89" t="s">
        <v>764</v>
      </c>
      <c r="B112" s="90">
        <v>50.9</v>
      </c>
    </row>
    <row r="113" spans="1:2" x14ac:dyDescent="0.3">
      <c r="A113" s="89" t="s">
        <v>765</v>
      </c>
      <c r="B113" s="90">
        <v>49.9</v>
      </c>
    </row>
    <row r="114" spans="1:2" x14ac:dyDescent="0.3">
      <c r="A114" s="89" t="s">
        <v>766</v>
      </c>
      <c r="B114" s="90">
        <v>68.099999999999994</v>
      </c>
    </row>
    <row r="115" spans="1:2" x14ac:dyDescent="0.3">
      <c r="A115" s="89" t="s">
        <v>767</v>
      </c>
      <c r="B115" s="90">
        <v>30.6</v>
      </c>
    </row>
    <row r="116" spans="1:2" x14ac:dyDescent="0.3">
      <c r="A116" s="89" t="s">
        <v>768</v>
      </c>
      <c r="B116" s="90">
        <v>33.700000000000003</v>
      </c>
    </row>
    <row r="117" spans="1:2" x14ac:dyDescent="0.3">
      <c r="A117" s="89" t="s">
        <v>769</v>
      </c>
      <c r="B117" s="90">
        <v>33.799999999999997</v>
      </c>
    </row>
    <row r="118" spans="1:2" x14ac:dyDescent="0.3">
      <c r="A118" s="89" t="s">
        <v>770</v>
      </c>
      <c r="B118" s="90">
        <v>34.1</v>
      </c>
    </row>
    <row r="119" spans="1:2" x14ac:dyDescent="0.3">
      <c r="A119" s="89" t="s">
        <v>15</v>
      </c>
      <c r="B119" s="90">
        <v>39.6</v>
      </c>
    </row>
    <row r="120" spans="1:2" x14ac:dyDescent="0.3">
      <c r="A120" s="89" t="s">
        <v>16</v>
      </c>
      <c r="B120" s="90">
        <v>38.5</v>
      </c>
    </row>
    <row r="121" spans="1:2" x14ac:dyDescent="0.3">
      <c r="A121" s="89" t="s">
        <v>771</v>
      </c>
      <c r="B121" s="90">
        <v>34</v>
      </c>
    </row>
    <row r="122" spans="1:2" x14ac:dyDescent="0.3">
      <c r="A122" s="89" t="s">
        <v>772</v>
      </c>
      <c r="B122" s="90">
        <v>28.4</v>
      </c>
    </row>
    <row r="123" spans="1:2" x14ac:dyDescent="0.3">
      <c r="A123" s="89" t="s">
        <v>773</v>
      </c>
      <c r="B123" s="90">
        <v>52.3</v>
      </c>
    </row>
    <row r="124" spans="1:2" x14ac:dyDescent="0.3">
      <c r="A124" s="89" t="s">
        <v>774</v>
      </c>
      <c r="B124" s="90">
        <v>70.900000000000006</v>
      </c>
    </row>
    <row r="125" spans="1:2" x14ac:dyDescent="0.3">
      <c r="A125" s="89" t="s">
        <v>775</v>
      </c>
      <c r="B125" s="90">
        <v>50.9</v>
      </c>
    </row>
    <row r="126" spans="1:2" x14ac:dyDescent="0.3">
      <c r="A126" s="89" t="s">
        <v>776</v>
      </c>
      <c r="B126" s="90">
        <v>49.9</v>
      </c>
    </row>
    <row r="127" spans="1:2" x14ac:dyDescent="0.3">
      <c r="A127" s="89" t="s">
        <v>777</v>
      </c>
      <c r="B127" s="90">
        <v>68.099999999999994</v>
      </c>
    </row>
    <row r="128" spans="1:2" x14ac:dyDescent="0.3">
      <c r="A128" s="89" t="s">
        <v>778</v>
      </c>
      <c r="B128" s="90">
        <v>30.6</v>
      </c>
    </row>
    <row r="129" spans="1:2" x14ac:dyDescent="0.3">
      <c r="A129" s="89" t="s">
        <v>779</v>
      </c>
      <c r="B129" s="90">
        <v>33.700000000000003</v>
      </c>
    </row>
    <row r="130" spans="1:2" x14ac:dyDescent="0.3">
      <c r="A130" s="89" t="s">
        <v>780</v>
      </c>
      <c r="B130" s="90">
        <v>33.799999999999997</v>
      </c>
    </row>
    <row r="131" spans="1:2" x14ac:dyDescent="0.3">
      <c r="A131" s="89" t="s">
        <v>17</v>
      </c>
      <c r="B131" s="90">
        <v>33.4</v>
      </c>
    </row>
    <row r="132" spans="1:2" x14ac:dyDescent="0.3">
      <c r="A132" s="89" t="s">
        <v>781</v>
      </c>
      <c r="B132" s="90">
        <v>34.1</v>
      </c>
    </row>
    <row r="133" spans="1:2" x14ac:dyDescent="0.3">
      <c r="A133" s="89" t="s">
        <v>782</v>
      </c>
      <c r="B133" s="90">
        <v>34</v>
      </c>
    </row>
    <row r="134" spans="1:2" x14ac:dyDescent="0.3">
      <c r="A134" s="89" t="s">
        <v>783</v>
      </c>
      <c r="B134" s="90">
        <v>28.4</v>
      </c>
    </row>
    <row r="135" spans="1:2" x14ac:dyDescent="0.3">
      <c r="A135" s="89" t="s">
        <v>784</v>
      </c>
      <c r="B135" s="90">
        <v>52.3</v>
      </c>
    </row>
    <row r="136" spans="1:2" x14ac:dyDescent="0.3">
      <c r="A136" s="89" t="s">
        <v>785</v>
      </c>
      <c r="B136" s="90">
        <v>69.900000000000006</v>
      </c>
    </row>
    <row r="137" spans="1:2" x14ac:dyDescent="0.3">
      <c r="A137" s="89" t="s">
        <v>786</v>
      </c>
      <c r="B137" s="90">
        <v>50.9</v>
      </c>
    </row>
    <row r="138" spans="1:2" x14ac:dyDescent="0.3">
      <c r="A138" s="89" t="s">
        <v>787</v>
      </c>
      <c r="B138" s="90">
        <v>49.9</v>
      </c>
    </row>
    <row r="139" spans="1:2" x14ac:dyDescent="0.3">
      <c r="A139" s="89" t="s">
        <v>788</v>
      </c>
      <c r="B139" s="90">
        <v>68.099999999999994</v>
      </c>
    </row>
    <row r="140" spans="1:2" x14ac:dyDescent="0.3">
      <c r="A140" s="89" t="s">
        <v>789</v>
      </c>
      <c r="B140" s="90">
        <v>30.6</v>
      </c>
    </row>
    <row r="141" spans="1:2" x14ac:dyDescent="0.3">
      <c r="A141" s="89" t="s">
        <v>790</v>
      </c>
      <c r="B141" s="90">
        <v>33.700000000000003</v>
      </c>
    </row>
    <row r="142" spans="1:2" x14ac:dyDescent="0.3">
      <c r="A142" s="89" t="s">
        <v>69</v>
      </c>
      <c r="B142" s="90">
        <v>32.799999999999997</v>
      </c>
    </row>
    <row r="143" spans="1:2" x14ac:dyDescent="0.3">
      <c r="A143" s="89" t="s">
        <v>791</v>
      </c>
      <c r="B143" s="90">
        <v>33.799999999999997</v>
      </c>
    </row>
    <row r="144" spans="1:2" x14ac:dyDescent="0.3">
      <c r="A144" s="89" t="s">
        <v>792</v>
      </c>
      <c r="B144" s="90">
        <v>34.1</v>
      </c>
    </row>
    <row r="145" spans="1:2" x14ac:dyDescent="0.3">
      <c r="A145" s="89" t="s">
        <v>793</v>
      </c>
      <c r="B145" s="90">
        <v>34</v>
      </c>
    </row>
    <row r="146" spans="1:2" x14ac:dyDescent="0.3">
      <c r="A146" s="89" t="s">
        <v>794</v>
      </c>
      <c r="B146" s="90">
        <v>28.4</v>
      </c>
    </row>
    <row r="147" spans="1:2" x14ac:dyDescent="0.3">
      <c r="A147" s="89" t="s">
        <v>795</v>
      </c>
      <c r="B147" s="90">
        <v>52.3</v>
      </c>
    </row>
    <row r="148" spans="1:2" x14ac:dyDescent="0.3">
      <c r="A148" s="89" t="s">
        <v>796</v>
      </c>
      <c r="B148" s="90">
        <v>70.900000000000006</v>
      </c>
    </row>
    <row r="149" spans="1:2" x14ac:dyDescent="0.3">
      <c r="A149" s="89" t="s">
        <v>797</v>
      </c>
      <c r="B149" s="90">
        <v>50.9</v>
      </c>
    </row>
    <row r="150" spans="1:2" x14ac:dyDescent="0.3">
      <c r="A150" s="89" t="s">
        <v>798</v>
      </c>
      <c r="B150" s="90">
        <v>49.9</v>
      </c>
    </row>
    <row r="151" spans="1:2" x14ac:dyDescent="0.3">
      <c r="A151" s="89" t="s">
        <v>799</v>
      </c>
      <c r="B151" s="90">
        <v>68.099999999999994</v>
      </c>
    </row>
    <row r="152" spans="1:2" x14ac:dyDescent="0.3">
      <c r="A152" s="89" t="s">
        <v>800</v>
      </c>
      <c r="B152" s="90">
        <v>30.6</v>
      </c>
    </row>
    <row r="153" spans="1:2" x14ac:dyDescent="0.3">
      <c r="A153" s="89" t="s">
        <v>70</v>
      </c>
      <c r="B153" s="90">
        <v>32.700000000000003</v>
      </c>
    </row>
    <row r="154" spans="1:2" x14ac:dyDescent="0.3">
      <c r="A154" s="89" t="s">
        <v>801</v>
      </c>
      <c r="B154" s="90">
        <v>33.700000000000003</v>
      </c>
    </row>
    <row r="155" spans="1:2" x14ac:dyDescent="0.3">
      <c r="A155" s="89" t="s">
        <v>802</v>
      </c>
      <c r="B155" s="90">
        <v>33.799999999999997</v>
      </c>
    </row>
    <row r="156" spans="1:2" x14ac:dyDescent="0.3">
      <c r="A156" s="89" t="s">
        <v>803</v>
      </c>
      <c r="B156" s="90">
        <v>34.1</v>
      </c>
    </row>
    <row r="157" spans="1:2" x14ac:dyDescent="0.3">
      <c r="A157" s="89" t="s">
        <v>804</v>
      </c>
      <c r="B157" s="90">
        <v>34</v>
      </c>
    </row>
    <row r="158" spans="1:2" x14ac:dyDescent="0.3">
      <c r="A158" s="89" t="s">
        <v>805</v>
      </c>
      <c r="B158" s="90">
        <v>28.4</v>
      </c>
    </row>
    <row r="159" spans="1:2" x14ac:dyDescent="0.3">
      <c r="A159" s="89" t="s">
        <v>806</v>
      </c>
      <c r="B159" s="90">
        <v>52.3</v>
      </c>
    </row>
    <row r="160" spans="1:2" x14ac:dyDescent="0.3">
      <c r="A160" s="89" t="s">
        <v>807</v>
      </c>
      <c r="B160" s="90">
        <v>70.900000000000006</v>
      </c>
    </row>
    <row r="161" spans="1:2" x14ac:dyDescent="0.3">
      <c r="A161" s="89" t="s">
        <v>808</v>
      </c>
      <c r="B161" s="90">
        <v>50.9</v>
      </c>
    </row>
    <row r="162" spans="1:2" x14ac:dyDescent="0.3">
      <c r="A162" s="89" t="s">
        <v>809</v>
      </c>
      <c r="B162" s="90">
        <v>49.9</v>
      </c>
    </row>
    <row r="163" spans="1:2" x14ac:dyDescent="0.3">
      <c r="A163" s="89" t="s">
        <v>810</v>
      </c>
      <c r="B163" s="90">
        <v>67.7</v>
      </c>
    </row>
    <row r="164" spans="1:2" x14ac:dyDescent="0.3">
      <c r="A164" s="89" t="s">
        <v>71</v>
      </c>
      <c r="B164" s="90">
        <v>70.599999999999994</v>
      </c>
    </row>
    <row r="165" spans="1:2" x14ac:dyDescent="0.3">
      <c r="A165" s="89" t="s">
        <v>811</v>
      </c>
      <c r="B165" s="90">
        <v>30.5</v>
      </c>
    </row>
    <row r="166" spans="1:2" x14ac:dyDescent="0.3">
      <c r="A166" s="89" t="s">
        <v>812</v>
      </c>
      <c r="B166" s="90">
        <v>33.799999999999997</v>
      </c>
    </row>
    <row r="167" spans="1:2" x14ac:dyDescent="0.3">
      <c r="A167" s="89" t="s">
        <v>813</v>
      </c>
      <c r="B167" s="90">
        <v>33.799999999999997</v>
      </c>
    </row>
    <row r="168" spans="1:2" x14ac:dyDescent="0.3">
      <c r="A168" s="89" t="s">
        <v>814</v>
      </c>
      <c r="B168" s="90">
        <v>34.200000000000003</v>
      </c>
    </row>
    <row r="169" spans="1:2" x14ac:dyDescent="0.3">
      <c r="A169" s="89" t="s">
        <v>815</v>
      </c>
      <c r="B169" s="90">
        <v>34.1</v>
      </c>
    </row>
    <row r="170" spans="1:2" x14ac:dyDescent="0.3">
      <c r="A170" s="89" t="s">
        <v>816</v>
      </c>
      <c r="B170" s="90">
        <v>28.6</v>
      </c>
    </row>
    <row r="171" spans="1:2" x14ac:dyDescent="0.3">
      <c r="A171" s="89" t="s">
        <v>817</v>
      </c>
      <c r="B171" s="90">
        <v>52.4</v>
      </c>
    </row>
    <row r="172" spans="1:2" x14ac:dyDescent="0.3">
      <c r="A172" s="89" t="s">
        <v>818</v>
      </c>
      <c r="B172" s="90">
        <v>70.599999999999994</v>
      </c>
    </row>
    <row r="173" spans="1:2" x14ac:dyDescent="0.3">
      <c r="A173" s="89" t="s">
        <v>819</v>
      </c>
      <c r="B173" s="90">
        <v>50.8</v>
      </c>
    </row>
    <row r="174" spans="1:2" x14ac:dyDescent="0.3">
      <c r="A174" s="89" t="s">
        <v>820</v>
      </c>
      <c r="B174" s="90">
        <v>50</v>
      </c>
    </row>
    <row r="175" spans="1:2" x14ac:dyDescent="0.3">
      <c r="A175" s="89" t="s">
        <v>72</v>
      </c>
      <c r="B175" s="90">
        <v>50.1</v>
      </c>
    </row>
    <row r="176" spans="1:2" x14ac:dyDescent="0.3">
      <c r="A176" s="89" t="s">
        <v>821</v>
      </c>
      <c r="B176" s="90">
        <v>50.2</v>
      </c>
    </row>
    <row r="177" spans="1:2" x14ac:dyDescent="0.3">
      <c r="A177" s="89" t="s">
        <v>822</v>
      </c>
      <c r="B177" s="90">
        <v>24.6</v>
      </c>
    </row>
    <row r="178" spans="1:2" x14ac:dyDescent="0.3">
      <c r="A178" s="89" t="s">
        <v>823</v>
      </c>
      <c r="B178" s="90">
        <v>25.1</v>
      </c>
    </row>
    <row r="179" spans="1:2" x14ac:dyDescent="0.3">
      <c r="A179" s="89" t="s">
        <v>824</v>
      </c>
      <c r="B179" s="90">
        <v>25</v>
      </c>
    </row>
    <row r="180" spans="1:2" x14ac:dyDescent="0.3">
      <c r="A180" s="89" t="s">
        <v>825</v>
      </c>
      <c r="B180" s="90">
        <v>38.6</v>
      </c>
    </row>
    <row r="181" spans="1:2" x14ac:dyDescent="0.3">
      <c r="A181" s="89" t="s">
        <v>826</v>
      </c>
      <c r="B181" s="90">
        <v>24.6</v>
      </c>
    </row>
    <row r="182" spans="1:2" x14ac:dyDescent="0.3">
      <c r="A182" s="89" t="s">
        <v>827</v>
      </c>
      <c r="B182" s="90">
        <v>41.6</v>
      </c>
    </row>
    <row r="183" spans="1:2" x14ac:dyDescent="0.3">
      <c r="A183" s="89" t="s">
        <v>828</v>
      </c>
      <c r="B183" s="90">
        <v>70.599999999999994</v>
      </c>
    </row>
    <row r="184" spans="1:2" x14ac:dyDescent="0.3">
      <c r="A184" s="89" t="s">
        <v>829</v>
      </c>
      <c r="B184" s="90">
        <v>49.4</v>
      </c>
    </row>
    <row r="185" spans="1:2" x14ac:dyDescent="0.3">
      <c r="A185" s="89" t="s">
        <v>830</v>
      </c>
      <c r="B185" s="90">
        <v>23.9</v>
      </c>
    </row>
    <row r="186" spans="1:2" x14ac:dyDescent="0.3">
      <c r="A186" s="89" t="s">
        <v>73</v>
      </c>
      <c r="B186" s="90">
        <v>38.5</v>
      </c>
    </row>
    <row r="187" spans="1:2" x14ac:dyDescent="0.3">
      <c r="A187" s="89" t="s">
        <v>831</v>
      </c>
      <c r="B187" s="90">
        <v>24.2</v>
      </c>
    </row>
    <row r="188" spans="1:2" x14ac:dyDescent="0.3">
      <c r="A188" s="89" t="s">
        <v>832</v>
      </c>
      <c r="B188" s="90">
        <v>24.2</v>
      </c>
    </row>
    <row r="189" spans="1:2" x14ac:dyDescent="0.3">
      <c r="A189" s="89" t="s">
        <v>833</v>
      </c>
      <c r="B189" s="90">
        <v>38</v>
      </c>
    </row>
    <row r="190" spans="1:2" x14ac:dyDescent="0.3">
      <c r="A190" s="89" t="s">
        <v>834</v>
      </c>
      <c r="B190" s="90">
        <v>23.8</v>
      </c>
    </row>
    <row r="191" spans="1:2" x14ac:dyDescent="0.3">
      <c r="A191" s="89" t="s">
        <v>835</v>
      </c>
      <c r="B191" s="90">
        <v>40.9</v>
      </c>
    </row>
    <row r="192" spans="1:2" x14ac:dyDescent="0.3">
      <c r="A192" s="89" t="s">
        <v>836</v>
      </c>
      <c r="B192" s="90">
        <v>69.7</v>
      </c>
    </row>
    <row r="193" spans="1:2" x14ac:dyDescent="0.3">
      <c r="A193" s="89" t="s">
        <v>837</v>
      </c>
      <c r="B193" s="90">
        <v>49.4</v>
      </c>
    </row>
    <row r="194" spans="1:2" x14ac:dyDescent="0.3">
      <c r="A194" s="89" t="s">
        <v>838</v>
      </c>
      <c r="B194" s="90">
        <v>23.9</v>
      </c>
    </row>
    <row r="195" spans="1:2" x14ac:dyDescent="0.3">
      <c r="A195" s="89" t="s">
        <v>839</v>
      </c>
      <c r="B195" s="90">
        <v>24.2</v>
      </c>
    </row>
    <row r="196" spans="1:2" x14ac:dyDescent="0.3">
      <c r="A196" s="89" t="s">
        <v>840</v>
      </c>
      <c r="B196" s="90">
        <v>24.2</v>
      </c>
    </row>
    <row r="197" spans="1:2" x14ac:dyDescent="0.3">
      <c r="A197" s="89" t="s">
        <v>74</v>
      </c>
      <c r="B197" s="90">
        <v>33.4</v>
      </c>
    </row>
    <row r="198" spans="1:2" x14ac:dyDescent="0.3">
      <c r="A198" s="89" t="s">
        <v>841</v>
      </c>
      <c r="B198" s="90">
        <v>38</v>
      </c>
    </row>
    <row r="199" spans="1:2" x14ac:dyDescent="0.3">
      <c r="A199" s="89" t="s">
        <v>842</v>
      </c>
      <c r="B199" s="90">
        <v>23.8</v>
      </c>
    </row>
    <row r="200" spans="1:2" x14ac:dyDescent="0.3">
      <c r="A200" s="89" t="s">
        <v>843</v>
      </c>
      <c r="B200" s="90">
        <v>40.9</v>
      </c>
    </row>
    <row r="201" spans="1:2" x14ac:dyDescent="0.3">
      <c r="A201" s="89" t="s">
        <v>844</v>
      </c>
      <c r="B201" s="90">
        <v>69.7</v>
      </c>
    </row>
    <row r="202" spans="1:2" x14ac:dyDescent="0.3">
      <c r="A202" s="89" t="s">
        <v>845</v>
      </c>
      <c r="B202" s="90">
        <v>49.4</v>
      </c>
    </row>
    <row r="203" spans="1:2" x14ac:dyDescent="0.3">
      <c r="A203" s="89" t="s">
        <v>846</v>
      </c>
      <c r="B203" s="90">
        <v>23.9</v>
      </c>
    </row>
    <row r="204" spans="1:2" x14ac:dyDescent="0.3">
      <c r="A204" s="89" t="s">
        <v>847</v>
      </c>
      <c r="B204" s="90">
        <v>24.2</v>
      </c>
    </row>
    <row r="205" spans="1:2" x14ac:dyDescent="0.3">
      <c r="A205" s="89" t="s">
        <v>848</v>
      </c>
      <c r="B205" s="90">
        <v>24.2</v>
      </c>
    </row>
    <row r="206" spans="1:2" x14ac:dyDescent="0.3">
      <c r="A206" s="89" t="s">
        <v>849</v>
      </c>
      <c r="B206" s="90">
        <v>38</v>
      </c>
    </row>
    <row r="207" spans="1:2" x14ac:dyDescent="0.3">
      <c r="A207" s="89" t="s">
        <v>850</v>
      </c>
      <c r="B207" s="90">
        <v>23.8</v>
      </c>
    </row>
    <row r="208" spans="1:2" x14ac:dyDescent="0.3">
      <c r="A208" s="89" t="s">
        <v>75</v>
      </c>
      <c r="B208" s="90">
        <v>32.799999999999997</v>
      </c>
    </row>
    <row r="209" spans="1:2" x14ac:dyDescent="0.3">
      <c r="A209" s="89" t="s">
        <v>851</v>
      </c>
      <c r="B209" s="90">
        <v>40.9</v>
      </c>
    </row>
    <row r="210" spans="1:2" x14ac:dyDescent="0.3">
      <c r="A210" s="89" t="s">
        <v>852</v>
      </c>
      <c r="B210" s="90">
        <v>69.7</v>
      </c>
    </row>
    <row r="211" spans="1:2" x14ac:dyDescent="0.3">
      <c r="A211" s="89" t="s">
        <v>853</v>
      </c>
      <c r="B211" s="90">
        <v>49.4</v>
      </c>
    </row>
    <row r="212" spans="1:2" x14ac:dyDescent="0.3">
      <c r="A212" s="89" t="s">
        <v>854</v>
      </c>
      <c r="B212" s="90">
        <v>23.9</v>
      </c>
    </row>
    <row r="213" spans="1:2" x14ac:dyDescent="0.3">
      <c r="A213" s="89" t="s">
        <v>855</v>
      </c>
      <c r="B213" s="90">
        <v>24.2</v>
      </c>
    </row>
    <row r="214" spans="1:2" x14ac:dyDescent="0.3">
      <c r="A214" s="89" t="s">
        <v>856</v>
      </c>
      <c r="B214" s="90">
        <v>24.2</v>
      </c>
    </row>
    <row r="215" spans="1:2" x14ac:dyDescent="0.3">
      <c r="A215" s="89" t="s">
        <v>857</v>
      </c>
      <c r="B215" s="90">
        <v>38</v>
      </c>
    </row>
    <row r="216" spans="1:2" x14ac:dyDescent="0.3">
      <c r="A216" s="89" t="s">
        <v>858</v>
      </c>
      <c r="B216" s="90">
        <v>23.8</v>
      </c>
    </row>
    <row r="217" spans="1:2" x14ac:dyDescent="0.3">
      <c r="A217" s="89" t="s">
        <v>859</v>
      </c>
      <c r="B217" s="90">
        <v>40.9</v>
      </c>
    </row>
    <row r="218" spans="1:2" x14ac:dyDescent="0.3">
      <c r="A218" s="89" t="s">
        <v>860</v>
      </c>
      <c r="B218" s="90">
        <v>69.7</v>
      </c>
    </row>
    <row r="219" spans="1:2" x14ac:dyDescent="0.3">
      <c r="A219" s="89" t="s">
        <v>76</v>
      </c>
      <c r="B219" s="90">
        <v>32.700000000000003</v>
      </c>
    </row>
    <row r="220" spans="1:2" x14ac:dyDescent="0.3">
      <c r="A220" s="89" t="s">
        <v>861</v>
      </c>
      <c r="B220" s="90">
        <v>49.4</v>
      </c>
    </row>
    <row r="221" spans="1:2" x14ac:dyDescent="0.3">
      <c r="A221" s="89" t="s">
        <v>862</v>
      </c>
      <c r="B221" s="90">
        <v>23.9</v>
      </c>
    </row>
    <row r="222" spans="1:2" x14ac:dyDescent="0.3">
      <c r="A222" s="89" t="s">
        <v>863</v>
      </c>
      <c r="B222" s="90">
        <v>24.2</v>
      </c>
    </row>
    <row r="223" spans="1:2" x14ac:dyDescent="0.3">
      <c r="A223" s="89" t="s">
        <v>864</v>
      </c>
      <c r="B223" s="90">
        <v>24.2</v>
      </c>
    </row>
    <row r="224" spans="1:2" x14ac:dyDescent="0.3">
      <c r="A224" s="89" t="s">
        <v>865</v>
      </c>
      <c r="B224" s="90">
        <v>38</v>
      </c>
    </row>
    <row r="225" spans="1:2" x14ac:dyDescent="0.3">
      <c r="A225" s="89" t="s">
        <v>866</v>
      </c>
      <c r="B225" s="90">
        <v>23.8</v>
      </c>
    </row>
    <row r="226" spans="1:2" x14ac:dyDescent="0.3">
      <c r="A226" s="89" t="s">
        <v>867</v>
      </c>
      <c r="B226" s="90">
        <v>40.9</v>
      </c>
    </row>
    <row r="227" spans="1:2" x14ac:dyDescent="0.3">
      <c r="A227" s="89" t="s">
        <v>868</v>
      </c>
      <c r="B227" s="90">
        <v>68.2</v>
      </c>
    </row>
    <row r="228" spans="1:2" x14ac:dyDescent="0.3">
      <c r="A228" s="89" t="s">
        <v>869</v>
      </c>
      <c r="B228" s="90">
        <v>49.4</v>
      </c>
    </row>
    <row r="229" spans="1:2" x14ac:dyDescent="0.3">
      <c r="A229" s="89" t="s">
        <v>870</v>
      </c>
      <c r="B229" s="90">
        <v>23.9</v>
      </c>
    </row>
    <row r="230" spans="1:2" x14ac:dyDescent="0.3">
      <c r="A230" s="89" t="s">
        <v>18</v>
      </c>
      <c r="B230" s="90">
        <v>34.299999999999997</v>
      </c>
    </row>
    <row r="231" spans="1:2" x14ac:dyDescent="0.3">
      <c r="A231" s="89" t="s">
        <v>77</v>
      </c>
      <c r="B231" s="90">
        <v>70.599999999999994</v>
      </c>
    </row>
    <row r="232" spans="1:2" x14ac:dyDescent="0.3">
      <c r="A232" s="89" t="s">
        <v>871</v>
      </c>
      <c r="B232" s="90">
        <v>24.2</v>
      </c>
    </row>
    <row r="233" spans="1:2" x14ac:dyDescent="0.3">
      <c r="A233" s="89" t="s">
        <v>872</v>
      </c>
      <c r="B233" s="90">
        <v>24.2</v>
      </c>
    </row>
    <row r="234" spans="1:2" x14ac:dyDescent="0.3">
      <c r="A234" s="89" t="s">
        <v>873</v>
      </c>
      <c r="B234" s="90">
        <v>38</v>
      </c>
    </row>
    <row r="235" spans="1:2" x14ac:dyDescent="0.3">
      <c r="A235" s="89" t="s">
        <v>874</v>
      </c>
      <c r="B235" s="90">
        <v>23.8</v>
      </c>
    </row>
    <row r="236" spans="1:2" x14ac:dyDescent="0.3">
      <c r="A236" s="89" t="s">
        <v>875</v>
      </c>
      <c r="B236" s="90">
        <v>40.9</v>
      </c>
    </row>
    <row r="237" spans="1:2" x14ac:dyDescent="0.3">
      <c r="A237" s="89" t="s">
        <v>876</v>
      </c>
      <c r="B237" s="90">
        <v>69.7</v>
      </c>
    </row>
    <row r="238" spans="1:2" x14ac:dyDescent="0.3">
      <c r="A238" s="89" t="s">
        <v>877</v>
      </c>
      <c r="B238" s="90">
        <v>49.4</v>
      </c>
    </row>
    <row r="239" spans="1:2" x14ac:dyDescent="0.3">
      <c r="A239" s="89" t="s">
        <v>878</v>
      </c>
      <c r="B239" s="90">
        <v>23.9</v>
      </c>
    </row>
    <row r="240" spans="1:2" x14ac:dyDescent="0.3">
      <c r="A240" s="89" t="s">
        <v>879</v>
      </c>
      <c r="B240" s="90">
        <v>24.2</v>
      </c>
    </row>
    <row r="241" spans="1:2" x14ac:dyDescent="0.3">
      <c r="A241" s="89" t="s">
        <v>880</v>
      </c>
      <c r="B241" s="90">
        <v>24.2</v>
      </c>
    </row>
    <row r="242" spans="1:2" x14ac:dyDescent="0.3">
      <c r="A242" s="89" t="s">
        <v>78</v>
      </c>
      <c r="B242" s="90">
        <v>50.1</v>
      </c>
    </row>
    <row r="243" spans="1:2" x14ac:dyDescent="0.3">
      <c r="A243" s="89" t="s">
        <v>881</v>
      </c>
      <c r="B243" s="90">
        <v>38</v>
      </c>
    </row>
    <row r="244" spans="1:2" x14ac:dyDescent="0.3">
      <c r="A244" s="89" t="s">
        <v>882</v>
      </c>
      <c r="B244" s="90">
        <v>23.8</v>
      </c>
    </row>
    <row r="245" spans="1:2" x14ac:dyDescent="0.3">
      <c r="A245" s="89" t="s">
        <v>883</v>
      </c>
      <c r="B245" s="90">
        <v>40.9</v>
      </c>
    </row>
    <row r="246" spans="1:2" x14ac:dyDescent="0.3">
      <c r="A246" s="89" t="s">
        <v>884</v>
      </c>
      <c r="B246" s="90">
        <v>69.7</v>
      </c>
    </row>
    <row r="247" spans="1:2" x14ac:dyDescent="0.3">
      <c r="A247" s="89" t="s">
        <v>885</v>
      </c>
      <c r="B247" s="90">
        <v>49.4</v>
      </c>
    </row>
    <row r="248" spans="1:2" x14ac:dyDescent="0.3">
      <c r="A248" s="89" t="s">
        <v>886</v>
      </c>
      <c r="B248" s="90">
        <v>23.9</v>
      </c>
    </row>
    <row r="249" spans="1:2" x14ac:dyDescent="0.3">
      <c r="A249" s="89" t="s">
        <v>887</v>
      </c>
      <c r="B249" s="90">
        <v>24.2</v>
      </c>
    </row>
    <row r="250" spans="1:2" x14ac:dyDescent="0.3">
      <c r="A250" s="89" t="s">
        <v>888</v>
      </c>
      <c r="B250" s="90">
        <v>24.2</v>
      </c>
    </row>
    <row r="251" spans="1:2" x14ac:dyDescent="0.3">
      <c r="A251" s="89" t="s">
        <v>889</v>
      </c>
      <c r="B251" s="90">
        <v>38</v>
      </c>
    </row>
    <row r="252" spans="1:2" x14ac:dyDescent="0.3">
      <c r="A252" s="89" t="s">
        <v>890</v>
      </c>
      <c r="B252" s="90">
        <v>23.8</v>
      </c>
    </row>
    <row r="253" spans="1:2" x14ac:dyDescent="0.3">
      <c r="A253" s="89" t="s">
        <v>79</v>
      </c>
      <c r="B253" s="90">
        <v>38.5</v>
      </c>
    </row>
    <row r="254" spans="1:2" x14ac:dyDescent="0.3">
      <c r="A254" s="89" t="s">
        <v>891</v>
      </c>
      <c r="B254" s="90">
        <v>40.9</v>
      </c>
    </row>
    <row r="255" spans="1:2" x14ac:dyDescent="0.3">
      <c r="A255" s="89" t="s">
        <v>892</v>
      </c>
      <c r="B255" s="90">
        <v>69.7</v>
      </c>
    </row>
    <row r="256" spans="1:2" x14ac:dyDescent="0.3">
      <c r="A256" s="89" t="s">
        <v>893</v>
      </c>
      <c r="B256" s="90">
        <v>49.4</v>
      </c>
    </row>
    <row r="257" spans="1:2" x14ac:dyDescent="0.3">
      <c r="A257" s="89" t="s">
        <v>894</v>
      </c>
      <c r="B257" s="90">
        <v>23.9</v>
      </c>
    </row>
    <row r="258" spans="1:2" x14ac:dyDescent="0.3">
      <c r="A258" s="89" t="s">
        <v>895</v>
      </c>
      <c r="B258" s="90">
        <v>24.2</v>
      </c>
    </row>
    <row r="259" spans="1:2" x14ac:dyDescent="0.3">
      <c r="A259" s="89" t="s">
        <v>896</v>
      </c>
      <c r="B259" s="90">
        <v>24.2</v>
      </c>
    </row>
    <row r="260" spans="1:2" x14ac:dyDescent="0.3">
      <c r="A260" s="89" t="s">
        <v>897</v>
      </c>
      <c r="B260" s="90">
        <v>38</v>
      </c>
    </row>
    <row r="261" spans="1:2" x14ac:dyDescent="0.3">
      <c r="A261" s="89" t="s">
        <v>898</v>
      </c>
      <c r="B261" s="90">
        <v>23.8</v>
      </c>
    </row>
    <row r="262" spans="1:2" x14ac:dyDescent="0.3">
      <c r="A262" s="89" t="s">
        <v>899</v>
      </c>
      <c r="B262" s="90">
        <v>40.9</v>
      </c>
    </row>
    <row r="263" spans="1:2" x14ac:dyDescent="0.3">
      <c r="A263" s="89" t="s">
        <v>900</v>
      </c>
      <c r="B263" s="90">
        <v>69.7</v>
      </c>
    </row>
    <row r="264" spans="1:2" x14ac:dyDescent="0.3">
      <c r="A264" s="89" t="s">
        <v>80</v>
      </c>
      <c r="B264" s="90">
        <v>33.4</v>
      </c>
    </row>
    <row r="265" spans="1:2" x14ac:dyDescent="0.3">
      <c r="A265" s="89" t="s">
        <v>901</v>
      </c>
      <c r="B265" s="90">
        <v>49.4</v>
      </c>
    </row>
    <row r="266" spans="1:2" x14ac:dyDescent="0.3">
      <c r="A266" s="89" t="s">
        <v>902</v>
      </c>
      <c r="B266" s="90">
        <v>23.9</v>
      </c>
    </row>
    <row r="267" spans="1:2" x14ac:dyDescent="0.3">
      <c r="A267" s="89" t="s">
        <v>903</v>
      </c>
      <c r="B267" s="90">
        <v>24.2</v>
      </c>
    </row>
    <row r="268" spans="1:2" x14ac:dyDescent="0.3">
      <c r="A268" s="89" t="s">
        <v>904</v>
      </c>
      <c r="B268" s="90">
        <v>24.2</v>
      </c>
    </row>
    <row r="269" spans="1:2" x14ac:dyDescent="0.3">
      <c r="A269" s="89" t="s">
        <v>905</v>
      </c>
      <c r="B269" s="90">
        <v>38</v>
      </c>
    </row>
    <row r="270" spans="1:2" x14ac:dyDescent="0.3">
      <c r="A270" s="89" t="s">
        <v>906</v>
      </c>
      <c r="B270" s="90">
        <v>23.8</v>
      </c>
    </row>
    <row r="271" spans="1:2" x14ac:dyDescent="0.3">
      <c r="A271" s="89" t="s">
        <v>907</v>
      </c>
      <c r="B271" s="90">
        <v>40.9</v>
      </c>
    </row>
    <row r="272" spans="1:2" x14ac:dyDescent="0.3">
      <c r="A272" s="89" t="s">
        <v>908</v>
      </c>
      <c r="B272" s="90">
        <v>69.7</v>
      </c>
    </row>
    <row r="273" spans="1:2" x14ac:dyDescent="0.3">
      <c r="A273" s="89" t="s">
        <v>909</v>
      </c>
      <c r="B273" s="90">
        <v>49.4</v>
      </c>
    </row>
    <row r="274" spans="1:2" x14ac:dyDescent="0.3">
      <c r="A274" s="89" t="s">
        <v>910</v>
      </c>
      <c r="B274" s="90">
        <v>23.9</v>
      </c>
    </row>
    <row r="275" spans="1:2" x14ac:dyDescent="0.3">
      <c r="A275" s="89" t="s">
        <v>81</v>
      </c>
      <c r="B275" s="90">
        <v>32.799999999999997</v>
      </c>
    </row>
    <row r="276" spans="1:2" x14ac:dyDescent="0.3">
      <c r="A276" s="89" t="s">
        <v>911</v>
      </c>
      <c r="B276" s="90">
        <v>24.2</v>
      </c>
    </row>
    <row r="277" spans="1:2" x14ac:dyDescent="0.3">
      <c r="A277" s="89" t="s">
        <v>912</v>
      </c>
      <c r="B277" s="90">
        <v>24.2</v>
      </c>
    </row>
    <row r="278" spans="1:2" x14ac:dyDescent="0.3">
      <c r="A278" s="89" t="s">
        <v>913</v>
      </c>
      <c r="B278" s="90">
        <v>38</v>
      </c>
    </row>
    <row r="279" spans="1:2" x14ac:dyDescent="0.3">
      <c r="A279" s="89" t="s">
        <v>914</v>
      </c>
      <c r="B279" s="90">
        <v>23.8</v>
      </c>
    </row>
    <row r="280" spans="1:2" x14ac:dyDescent="0.3">
      <c r="A280" s="89" t="s">
        <v>915</v>
      </c>
      <c r="B280" s="90">
        <v>40.9</v>
      </c>
    </row>
    <row r="281" spans="1:2" x14ac:dyDescent="0.3">
      <c r="A281" s="89" t="s">
        <v>916</v>
      </c>
      <c r="B281" s="90">
        <v>69.7</v>
      </c>
    </row>
    <row r="282" spans="1:2" x14ac:dyDescent="0.3">
      <c r="A282" s="89" t="s">
        <v>917</v>
      </c>
      <c r="B282" s="90">
        <v>49.4</v>
      </c>
    </row>
    <row r="283" spans="1:2" x14ac:dyDescent="0.3">
      <c r="A283" s="89" t="s">
        <v>918</v>
      </c>
      <c r="B283" s="90">
        <v>23.9</v>
      </c>
    </row>
    <row r="284" spans="1:2" x14ac:dyDescent="0.3">
      <c r="A284" s="89" t="s">
        <v>919</v>
      </c>
      <c r="B284" s="90">
        <v>24.2</v>
      </c>
    </row>
    <row r="285" spans="1:2" x14ac:dyDescent="0.3">
      <c r="A285" s="89" t="s">
        <v>920</v>
      </c>
      <c r="B285" s="90">
        <v>24.2</v>
      </c>
    </row>
    <row r="286" spans="1:2" x14ac:dyDescent="0.3">
      <c r="A286" s="89" t="s">
        <v>82</v>
      </c>
      <c r="B286" s="90">
        <v>32.700000000000003</v>
      </c>
    </row>
    <row r="287" spans="1:2" x14ac:dyDescent="0.3">
      <c r="A287" s="89" t="s">
        <v>921</v>
      </c>
      <c r="B287" s="90">
        <v>38</v>
      </c>
    </row>
    <row r="288" spans="1:2" x14ac:dyDescent="0.3">
      <c r="A288" s="89" t="s">
        <v>922</v>
      </c>
      <c r="B288" s="90">
        <v>23.8</v>
      </c>
    </row>
    <row r="289" spans="1:2" x14ac:dyDescent="0.3">
      <c r="A289" s="89" t="s">
        <v>923</v>
      </c>
      <c r="B289" s="90">
        <v>40.9</v>
      </c>
    </row>
    <row r="290" spans="1:2" x14ac:dyDescent="0.3">
      <c r="A290" s="89" t="s">
        <v>924</v>
      </c>
      <c r="B290" s="90">
        <v>69.7</v>
      </c>
    </row>
    <row r="291" spans="1:2" x14ac:dyDescent="0.3">
      <c r="A291" s="89" t="s">
        <v>925</v>
      </c>
      <c r="B291" s="90">
        <v>67.099999999999994</v>
      </c>
    </row>
    <row r="292" spans="1:2" x14ac:dyDescent="0.3">
      <c r="A292" s="89" t="s">
        <v>926</v>
      </c>
      <c r="B292" s="90">
        <v>65.5</v>
      </c>
    </row>
    <row r="293" spans="1:2" x14ac:dyDescent="0.3">
      <c r="A293" s="89" t="s">
        <v>927</v>
      </c>
      <c r="B293" s="90">
        <v>45.9</v>
      </c>
    </row>
    <row r="294" spans="1:2" x14ac:dyDescent="0.3">
      <c r="A294" s="89" t="s">
        <v>928</v>
      </c>
      <c r="B294" s="90">
        <v>70.099999999999994</v>
      </c>
    </row>
    <row r="295" spans="1:2" x14ac:dyDescent="0.3">
      <c r="A295" s="89" t="s">
        <v>929</v>
      </c>
      <c r="B295" s="90">
        <v>56.5</v>
      </c>
    </row>
    <row r="296" spans="1:2" x14ac:dyDescent="0.3">
      <c r="A296" s="89" t="s">
        <v>930</v>
      </c>
      <c r="B296" s="90">
        <v>90.8</v>
      </c>
    </row>
    <row r="297" spans="1:2" x14ac:dyDescent="0.3">
      <c r="A297" s="89" t="s">
        <v>83</v>
      </c>
      <c r="B297" s="90">
        <v>70.599999999999994</v>
      </c>
    </row>
    <row r="298" spans="1:2" x14ac:dyDescent="0.3">
      <c r="A298" s="89" t="s">
        <v>931</v>
      </c>
      <c r="B298" s="90">
        <v>58.9</v>
      </c>
    </row>
    <row r="299" spans="1:2" x14ac:dyDescent="0.3">
      <c r="A299" s="89" t="s">
        <v>932</v>
      </c>
      <c r="B299" s="90">
        <v>33.799999999999997</v>
      </c>
    </row>
    <row r="300" spans="1:2" x14ac:dyDescent="0.3">
      <c r="A300" s="89" t="s">
        <v>933</v>
      </c>
      <c r="B300" s="90">
        <v>52.3</v>
      </c>
    </row>
    <row r="301" spans="1:2" x14ac:dyDescent="0.3">
      <c r="A301" s="89" t="s">
        <v>934</v>
      </c>
      <c r="B301" s="90">
        <v>70.599999999999994</v>
      </c>
    </row>
    <row r="302" spans="1:2" x14ac:dyDescent="0.3">
      <c r="A302" s="89" t="s">
        <v>935</v>
      </c>
      <c r="B302" s="90">
        <v>57.9</v>
      </c>
    </row>
    <row r="303" spans="1:2" x14ac:dyDescent="0.3">
      <c r="A303" s="89" t="s">
        <v>936</v>
      </c>
      <c r="B303" s="90">
        <v>33.4</v>
      </c>
    </row>
    <row r="304" spans="1:2" x14ac:dyDescent="0.3">
      <c r="A304" s="89" t="s">
        <v>937</v>
      </c>
      <c r="B304" s="90">
        <v>51.4</v>
      </c>
    </row>
    <row r="305" spans="1:2" x14ac:dyDescent="0.3">
      <c r="A305" s="89" t="s">
        <v>938</v>
      </c>
      <c r="B305" s="90">
        <v>69.8</v>
      </c>
    </row>
    <row r="306" spans="1:2" x14ac:dyDescent="0.3">
      <c r="A306" s="89" t="s">
        <v>939</v>
      </c>
      <c r="B306" s="90">
        <v>57.9</v>
      </c>
    </row>
    <row r="307" spans="1:2" x14ac:dyDescent="0.3">
      <c r="A307" s="89" t="s">
        <v>940</v>
      </c>
      <c r="B307" s="90">
        <v>33.4</v>
      </c>
    </row>
    <row r="308" spans="1:2" x14ac:dyDescent="0.3">
      <c r="A308" s="89" t="s">
        <v>84</v>
      </c>
      <c r="B308" s="90">
        <v>50.1</v>
      </c>
    </row>
    <row r="309" spans="1:2" x14ac:dyDescent="0.3">
      <c r="A309" s="89" t="s">
        <v>941</v>
      </c>
      <c r="B309" s="90">
        <v>51.4</v>
      </c>
    </row>
    <row r="310" spans="1:2" x14ac:dyDescent="0.3">
      <c r="A310" s="89" t="s">
        <v>942</v>
      </c>
      <c r="B310" s="90">
        <v>69.8</v>
      </c>
    </row>
    <row r="311" spans="1:2" x14ac:dyDescent="0.3">
      <c r="A311" s="89" t="s">
        <v>943</v>
      </c>
      <c r="B311" s="90">
        <v>57.9</v>
      </c>
    </row>
    <row r="312" spans="1:2" x14ac:dyDescent="0.3">
      <c r="A312" s="89" t="s">
        <v>944</v>
      </c>
      <c r="B312" s="90">
        <v>33.4</v>
      </c>
    </row>
    <row r="313" spans="1:2" x14ac:dyDescent="0.3">
      <c r="A313" s="89" t="s">
        <v>945</v>
      </c>
      <c r="B313" s="90">
        <v>51.4</v>
      </c>
    </row>
    <row r="314" spans="1:2" x14ac:dyDescent="0.3">
      <c r="A314" s="89" t="s">
        <v>946</v>
      </c>
      <c r="B314" s="90">
        <v>69.8</v>
      </c>
    </row>
    <row r="315" spans="1:2" x14ac:dyDescent="0.3">
      <c r="A315" s="89" t="s">
        <v>947</v>
      </c>
      <c r="B315" s="90">
        <v>58</v>
      </c>
    </row>
    <row r="316" spans="1:2" x14ac:dyDescent="0.3">
      <c r="A316" s="89" t="s">
        <v>948</v>
      </c>
      <c r="B316" s="90">
        <v>33.4</v>
      </c>
    </row>
    <row r="317" spans="1:2" x14ac:dyDescent="0.3">
      <c r="A317" s="89" t="s">
        <v>949</v>
      </c>
      <c r="B317" s="90">
        <v>51.1</v>
      </c>
    </row>
    <row r="318" spans="1:2" x14ac:dyDescent="0.3">
      <c r="A318" s="89" t="s">
        <v>950</v>
      </c>
      <c r="B318" s="90">
        <v>69.599999999999994</v>
      </c>
    </row>
    <row r="319" spans="1:2" x14ac:dyDescent="0.3">
      <c r="A319" s="89" t="s">
        <v>85</v>
      </c>
      <c r="B319" s="90">
        <v>38.5</v>
      </c>
    </row>
    <row r="320" spans="1:2" x14ac:dyDescent="0.3">
      <c r="A320" s="89" t="s">
        <v>951</v>
      </c>
      <c r="B320" s="90">
        <v>57.9</v>
      </c>
    </row>
    <row r="321" spans="1:2" x14ac:dyDescent="0.3">
      <c r="A321" s="89" t="s">
        <v>952</v>
      </c>
      <c r="B321" s="90">
        <v>33.6</v>
      </c>
    </row>
    <row r="322" spans="1:2" x14ac:dyDescent="0.3">
      <c r="A322" s="89" t="s">
        <v>953</v>
      </c>
      <c r="B322" s="90">
        <v>51.1</v>
      </c>
    </row>
    <row r="323" spans="1:2" x14ac:dyDescent="0.3">
      <c r="A323" s="89" t="s">
        <v>954</v>
      </c>
      <c r="B323" s="90">
        <v>69.599999999999994</v>
      </c>
    </row>
    <row r="324" spans="1:2" x14ac:dyDescent="0.3">
      <c r="A324" s="89" t="s">
        <v>955</v>
      </c>
      <c r="B324" s="90">
        <v>58.4</v>
      </c>
    </row>
    <row r="325" spans="1:2" x14ac:dyDescent="0.3">
      <c r="A325" s="89" t="s">
        <v>956</v>
      </c>
      <c r="B325" s="90">
        <v>33.700000000000003</v>
      </c>
    </row>
    <row r="326" spans="1:2" x14ac:dyDescent="0.3">
      <c r="A326" s="89" t="s">
        <v>957</v>
      </c>
      <c r="B326" s="90">
        <v>51.4</v>
      </c>
    </row>
    <row r="327" spans="1:2" x14ac:dyDescent="0.3">
      <c r="A327" s="89" t="s">
        <v>958</v>
      </c>
      <c r="B327" s="90">
        <v>70.2</v>
      </c>
    </row>
    <row r="328" spans="1:2" x14ac:dyDescent="0.3">
      <c r="A328" s="89" t="s">
        <v>959</v>
      </c>
      <c r="B328" s="90">
        <v>58.4</v>
      </c>
    </row>
    <row r="329" spans="1:2" x14ac:dyDescent="0.3">
      <c r="A329" s="89" t="s">
        <v>960</v>
      </c>
      <c r="B329" s="90">
        <v>33.700000000000003</v>
      </c>
    </row>
    <row r="330" spans="1:2" x14ac:dyDescent="0.3">
      <c r="A330" s="89" t="s">
        <v>86</v>
      </c>
      <c r="B330" s="90">
        <v>33.4</v>
      </c>
    </row>
    <row r="331" spans="1:2" x14ac:dyDescent="0.3">
      <c r="A331" s="89" t="s">
        <v>961</v>
      </c>
      <c r="B331" s="90">
        <v>51.4</v>
      </c>
    </row>
    <row r="332" spans="1:2" x14ac:dyDescent="0.3">
      <c r="A332" s="89" t="s">
        <v>962</v>
      </c>
      <c r="B332" s="90">
        <v>70.2</v>
      </c>
    </row>
    <row r="333" spans="1:2" x14ac:dyDescent="0.3">
      <c r="A333" s="89" t="s">
        <v>963</v>
      </c>
      <c r="B333" s="90">
        <v>57.5</v>
      </c>
    </row>
    <row r="334" spans="1:2" x14ac:dyDescent="0.3">
      <c r="A334" s="89" t="s">
        <v>964</v>
      </c>
      <c r="B334" s="90">
        <v>47.2</v>
      </c>
    </row>
    <row r="335" spans="1:2" x14ac:dyDescent="0.3">
      <c r="A335" s="89" t="s">
        <v>965</v>
      </c>
      <c r="B335" s="90">
        <v>24</v>
      </c>
    </row>
    <row r="336" spans="1:2" x14ac:dyDescent="0.3">
      <c r="A336" s="89" t="s">
        <v>966</v>
      </c>
      <c r="B336" s="90">
        <v>34</v>
      </c>
    </row>
    <row r="337" spans="1:2" x14ac:dyDescent="0.3">
      <c r="A337" s="89" t="s">
        <v>967</v>
      </c>
      <c r="B337" s="90">
        <v>59.6</v>
      </c>
    </row>
    <row r="338" spans="1:2" x14ac:dyDescent="0.3">
      <c r="A338" s="89" t="s">
        <v>968</v>
      </c>
      <c r="B338" s="90">
        <v>57.1</v>
      </c>
    </row>
    <row r="339" spans="1:2" x14ac:dyDescent="0.3">
      <c r="A339" s="89" t="s">
        <v>969</v>
      </c>
      <c r="B339" s="90">
        <v>46.8</v>
      </c>
    </row>
    <row r="340" spans="1:2" x14ac:dyDescent="0.3">
      <c r="A340" s="89" t="s">
        <v>970</v>
      </c>
      <c r="B340" s="90">
        <v>23.5</v>
      </c>
    </row>
    <row r="341" spans="1:2" x14ac:dyDescent="0.3">
      <c r="A341" s="89" t="s">
        <v>19</v>
      </c>
      <c r="B341" s="90">
        <v>33.700000000000003</v>
      </c>
    </row>
    <row r="342" spans="1:2" x14ac:dyDescent="0.3">
      <c r="A342" s="89" t="s">
        <v>87</v>
      </c>
      <c r="B342" s="90">
        <v>32.799999999999997</v>
      </c>
    </row>
    <row r="343" spans="1:2" x14ac:dyDescent="0.3">
      <c r="A343" s="89" t="s">
        <v>971</v>
      </c>
      <c r="B343" s="90">
        <v>34</v>
      </c>
    </row>
    <row r="344" spans="1:2" x14ac:dyDescent="0.3">
      <c r="A344" s="89" t="s">
        <v>972</v>
      </c>
      <c r="B344" s="90">
        <v>59</v>
      </c>
    </row>
    <row r="345" spans="1:2" x14ac:dyDescent="0.3">
      <c r="A345" s="89" t="s">
        <v>973</v>
      </c>
      <c r="B345" s="90">
        <v>57.1</v>
      </c>
    </row>
    <row r="346" spans="1:2" x14ac:dyDescent="0.3">
      <c r="A346" s="89" t="s">
        <v>974</v>
      </c>
      <c r="B346" s="90">
        <v>46.8</v>
      </c>
    </row>
    <row r="347" spans="1:2" x14ac:dyDescent="0.3">
      <c r="A347" s="89" t="s">
        <v>975</v>
      </c>
      <c r="B347" s="90">
        <v>23.5</v>
      </c>
    </row>
    <row r="348" spans="1:2" x14ac:dyDescent="0.3">
      <c r="A348" s="89" t="s">
        <v>976</v>
      </c>
      <c r="B348" s="90">
        <v>34</v>
      </c>
    </row>
    <row r="349" spans="1:2" x14ac:dyDescent="0.3">
      <c r="A349" s="89" t="s">
        <v>977</v>
      </c>
      <c r="B349" s="90">
        <v>59</v>
      </c>
    </row>
    <row r="350" spans="1:2" x14ac:dyDescent="0.3">
      <c r="A350" s="89" t="s">
        <v>978</v>
      </c>
      <c r="B350" s="90">
        <v>57.1</v>
      </c>
    </row>
    <row r="351" spans="1:2" x14ac:dyDescent="0.3">
      <c r="A351" s="89" t="s">
        <v>979</v>
      </c>
      <c r="B351" s="90">
        <v>46.8</v>
      </c>
    </row>
    <row r="352" spans="1:2" x14ac:dyDescent="0.3">
      <c r="A352" s="89" t="s">
        <v>980</v>
      </c>
      <c r="B352" s="90">
        <v>23.5</v>
      </c>
    </row>
    <row r="353" spans="1:2" x14ac:dyDescent="0.3">
      <c r="A353" s="89" t="s">
        <v>88</v>
      </c>
      <c r="B353" s="90">
        <v>32.700000000000003</v>
      </c>
    </row>
    <row r="354" spans="1:2" x14ac:dyDescent="0.3">
      <c r="A354" s="89" t="s">
        <v>981</v>
      </c>
      <c r="B354" s="90">
        <v>34</v>
      </c>
    </row>
    <row r="355" spans="1:2" x14ac:dyDescent="0.3">
      <c r="A355" s="89" t="s">
        <v>982</v>
      </c>
      <c r="B355" s="90">
        <v>59</v>
      </c>
    </row>
    <row r="356" spans="1:2" x14ac:dyDescent="0.3">
      <c r="A356" s="89" t="s">
        <v>983</v>
      </c>
      <c r="B356" s="90">
        <v>57.1</v>
      </c>
    </row>
    <row r="357" spans="1:2" x14ac:dyDescent="0.3">
      <c r="A357" s="89" t="s">
        <v>984</v>
      </c>
      <c r="B357" s="90">
        <v>46.8</v>
      </c>
    </row>
    <row r="358" spans="1:2" x14ac:dyDescent="0.3">
      <c r="A358" s="89" t="s">
        <v>985</v>
      </c>
      <c r="B358" s="90">
        <v>23.5</v>
      </c>
    </row>
    <row r="359" spans="1:2" x14ac:dyDescent="0.3">
      <c r="A359" s="89" t="s">
        <v>986</v>
      </c>
      <c r="B359" s="90">
        <v>34</v>
      </c>
    </row>
    <row r="360" spans="1:2" x14ac:dyDescent="0.3">
      <c r="A360" s="89" t="s">
        <v>987</v>
      </c>
      <c r="B360" s="90">
        <v>59</v>
      </c>
    </row>
    <row r="361" spans="1:2" x14ac:dyDescent="0.3">
      <c r="A361" s="89" t="s">
        <v>988</v>
      </c>
      <c r="B361" s="90">
        <v>57.1</v>
      </c>
    </row>
    <row r="362" spans="1:2" x14ac:dyDescent="0.3">
      <c r="A362" s="89" t="s">
        <v>989</v>
      </c>
      <c r="B362" s="90">
        <v>46.8</v>
      </c>
    </row>
    <row r="363" spans="1:2" x14ac:dyDescent="0.3">
      <c r="A363" s="89" t="s">
        <v>990</v>
      </c>
      <c r="B363" s="90">
        <v>23.5</v>
      </c>
    </row>
    <row r="364" spans="1:2" x14ac:dyDescent="0.3">
      <c r="A364" s="89" t="s">
        <v>89</v>
      </c>
      <c r="B364" s="90">
        <v>70.599999999999994</v>
      </c>
    </row>
    <row r="365" spans="1:2" x14ac:dyDescent="0.3">
      <c r="A365" s="89" t="s">
        <v>991</v>
      </c>
      <c r="B365" s="90">
        <v>34</v>
      </c>
    </row>
    <row r="366" spans="1:2" x14ac:dyDescent="0.3">
      <c r="A366" s="89" t="s">
        <v>992</v>
      </c>
      <c r="B366" s="90">
        <v>59</v>
      </c>
    </row>
    <row r="367" spans="1:2" x14ac:dyDescent="0.3">
      <c r="A367" s="89" t="s">
        <v>993</v>
      </c>
      <c r="B367" s="90">
        <v>57.1</v>
      </c>
    </row>
    <row r="368" spans="1:2" x14ac:dyDescent="0.3">
      <c r="A368" s="89" t="s">
        <v>994</v>
      </c>
      <c r="B368" s="90">
        <v>46.8</v>
      </c>
    </row>
    <row r="369" spans="1:2" x14ac:dyDescent="0.3">
      <c r="A369" s="89" t="s">
        <v>995</v>
      </c>
      <c r="B369" s="90">
        <v>23.5</v>
      </c>
    </row>
    <row r="370" spans="1:2" x14ac:dyDescent="0.3">
      <c r="A370" s="89" t="s">
        <v>996</v>
      </c>
      <c r="B370" s="90">
        <v>34</v>
      </c>
    </row>
    <row r="371" spans="1:2" x14ac:dyDescent="0.3">
      <c r="A371" s="89" t="s">
        <v>997</v>
      </c>
      <c r="B371" s="90">
        <v>59</v>
      </c>
    </row>
    <row r="372" spans="1:2" x14ac:dyDescent="0.3">
      <c r="A372" s="89" t="s">
        <v>998</v>
      </c>
      <c r="B372" s="90">
        <v>56.8</v>
      </c>
    </row>
    <row r="373" spans="1:2" x14ac:dyDescent="0.3">
      <c r="A373" s="89" t="s">
        <v>999</v>
      </c>
      <c r="B373" s="90">
        <v>46.5</v>
      </c>
    </row>
    <row r="374" spans="1:2" x14ac:dyDescent="0.3">
      <c r="A374" s="89" t="s">
        <v>1000</v>
      </c>
      <c r="B374" s="90">
        <v>23.4</v>
      </c>
    </row>
    <row r="375" spans="1:2" x14ac:dyDescent="0.3">
      <c r="A375" s="89" t="s">
        <v>90</v>
      </c>
      <c r="B375" s="90">
        <v>50.1</v>
      </c>
    </row>
    <row r="376" spans="1:2" x14ac:dyDescent="0.3">
      <c r="A376" s="89" t="s">
        <v>1001</v>
      </c>
      <c r="B376" s="90">
        <v>34</v>
      </c>
    </row>
    <row r="377" spans="1:2" x14ac:dyDescent="0.3">
      <c r="A377" s="89" t="s">
        <v>1002</v>
      </c>
      <c r="B377" s="90">
        <v>58.9</v>
      </c>
    </row>
    <row r="378" spans="1:2" x14ac:dyDescent="0.3">
      <c r="A378" s="89" t="s">
        <v>91</v>
      </c>
      <c r="B378" s="90">
        <v>38.5</v>
      </c>
    </row>
    <row r="379" spans="1:2" x14ac:dyDescent="0.3">
      <c r="A379" s="89" t="s">
        <v>92</v>
      </c>
      <c r="B379" s="90">
        <v>33.4</v>
      </c>
    </row>
    <row r="380" spans="1:2" x14ac:dyDescent="0.3">
      <c r="A380" s="89" t="s">
        <v>93</v>
      </c>
      <c r="B380" s="90">
        <v>32.799999999999997</v>
      </c>
    </row>
    <row r="381" spans="1:2" x14ac:dyDescent="0.3">
      <c r="A381" s="89" t="s">
        <v>94</v>
      </c>
      <c r="B381" s="90">
        <v>32.700000000000003</v>
      </c>
    </row>
    <row r="382" spans="1:2" x14ac:dyDescent="0.3">
      <c r="A382" s="89" t="s">
        <v>95</v>
      </c>
      <c r="B382" s="90">
        <v>70.599999999999994</v>
      </c>
    </row>
    <row r="383" spans="1:2" x14ac:dyDescent="0.3">
      <c r="A383" s="89" t="s">
        <v>96</v>
      </c>
      <c r="B383" s="90">
        <v>50.1</v>
      </c>
    </row>
    <row r="384" spans="1:2" x14ac:dyDescent="0.3">
      <c r="A384" s="89" t="s">
        <v>20</v>
      </c>
      <c r="B384" s="90">
        <v>33.6</v>
      </c>
    </row>
    <row r="385" spans="1:2" x14ac:dyDescent="0.3">
      <c r="A385" s="89" t="s">
        <v>97</v>
      </c>
      <c r="B385" s="90">
        <v>38.5</v>
      </c>
    </row>
    <row r="386" spans="1:2" x14ac:dyDescent="0.3">
      <c r="A386" s="89" t="s">
        <v>98</v>
      </c>
      <c r="B386" s="90">
        <v>33.4</v>
      </c>
    </row>
    <row r="387" spans="1:2" x14ac:dyDescent="0.3">
      <c r="A387" s="89" t="s">
        <v>99</v>
      </c>
      <c r="B387" s="90">
        <v>32.799999999999997</v>
      </c>
    </row>
    <row r="388" spans="1:2" x14ac:dyDescent="0.3">
      <c r="A388" s="89" t="s">
        <v>100</v>
      </c>
      <c r="B388" s="90">
        <v>32.700000000000003</v>
      </c>
    </row>
    <row r="389" spans="1:2" x14ac:dyDescent="0.3">
      <c r="A389" s="89" t="s">
        <v>101</v>
      </c>
      <c r="B389" s="90">
        <v>70.599999999999994</v>
      </c>
    </row>
    <row r="390" spans="1:2" x14ac:dyDescent="0.3">
      <c r="A390" s="89" t="s">
        <v>102</v>
      </c>
      <c r="B390" s="90">
        <v>50.1</v>
      </c>
    </row>
    <row r="391" spans="1:2" x14ac:dyDescent="0.3">
      <c r="A391" s="89" t="s">
        <v>103</v>
      </c>
      <c r="B391" s="90">
        <v>38.5</v>
      </c>
    </row>
    <row r="392" spans="1:2" x14ac:dyDescent="0.3">
      <c r="A392" s="89" t="s">
        <v>104</v>
      </c>
      <c r="B392" s="90">
        <v>33.4</v>
      </c>
    </row>
    <row r="393" spans="1:2" x14ac:dyDescent="0.3">
      <c r="A393" s="89" t="s">
        <v>105</v>
      </c>
      <c r="B393" s="90">
        <v>32.799999999999997</v>
      </c>
    </row>
    <row r="394" spans="1:2" x14ac:dyDescent="0.3">
      <c r="A394" s="89" t="s">
        <v>106</v>
      </c>
      <c r="B394" s="90">
        <v>32.700000000000003</v>
      </c>
    </row>
    <row r="395" spans="1:2" x14ac:dyDescent="0.3">
      <c r="A395" s="89" t="s">
        <v>21</v>
      </c>
      <c r="B395" s="90">
        <v>72.400000000000006</v>
      </c>
    </row>
    <row r="396" spans="1:2" x14ac:dyDescent="0.3">
      <c r="A396" s="89" t="s">
        <v>107</v>
      </c>
      <c r="B396" s="90">
        <v>70.599999999999994</v>
      </c>
    </row>
    <row r="397" spans="1:2" x14ac:dyDescent="0.3">
      <c r="A397" s="89" t="s">
        <v>108</v>
      </c>
      <c r="B397" s="90">
        <v>50.1</v>
      </c>
    </row>
    <row r="398" spans="1:2" x14ac:dyDescent="0.3">
      <c r="A398" s="89" t="s">
        <v>109</v>
      </c>
      <c r="B398" s="90">
        <v>38.5</v>
      </c>
    </row>
    <row r="399" spans="1:2" x14ac:dyDescent="0.3">
      <c r="A399" s="89" t="s">
        <v>110</v>
      </c>
      <c r="B399" s="90">
        <v>33.4</v>
      </c>
    </row>
    <row r="400" spans="1:2" x14ac:dyDescent="0.3">
      <c r="A400" s="89" t="s">
        <v>111</v>
      </c>
      <c r="B400" s="90">
        <v>32.799999999999997</v>
      </c>
    </row>
    <row r="401" spans="1:2" x14ac:dyDescent="0.3">
      <c r="A401" s="89" t="s">
        <v>112</v>
      </c>
      <c r="B401" s="90">
        <v>32.700000000000003</v>
      </c>
    </row>
    <row r="402" spans="1:2" x14ac:dyDescent="0.3">
      <c r="A402" s="89" t="s">
        <v>113</v>
      </c>
      <c r="B402" s="90">
        <v>70.599999999999994</v>
      </c>
    </row>
    <row r="403" spans="1:2" x14ac:dyDescent="0.3">
      <c r="A403" s="89" t="s">
        <v>114</v>
      </c>
      <c r="B403" s="90">
        <v>50.1</v>
      </c>
    </row>
    <row r="404" spans="1:2" x14ac:dyDescent="0.3">
      <c r="A404" s="89" t="s">
        <v>115</v>
      </c>
      <c r="B404" s="90">
        <v>38.5</v>
      </c>
    </row>
    <row r="405" spans="1:2" x14ac:dyDescent="0.3">
      <c r="A405" s="89" t="s">
        <v>116</v>
      </c>
      <c r="B405" s="90">
        <v>33.4</v>
      </c>
    </row>
    <row r="406" spans="1:2" x14ac:dyDescent="0.3">
      <c r="A406" s="89" t="s">
        <v>22</v>
      </c>
      <c r="B406" s="90">
        <v>50.1</v>
      </c>
    </row>
    <row r="407" spans="1:2" x14ac:dyDescent="0.3">
      <c r="A407" s="89" t="s">
        <v>117</v>
      </c>
      <c r="B407" s="90">
        <v>32.799999999999997</v>
      </c>
    </row>
    <row r="408" spans="1:2" x14ac:dyDescent="0.3">
      <c r="A408" s="89" t="s">
        <v>118</v>
      </c>
      <c r="B408" s="90">
        <v>32.700000000000003</v>
      </c>
    </row>
    <row r="409" spans="1:2" x14ac:dyDescent="0.3">
      <c r="A409" s="89" t="s">
        <v>119</v>
      </c>
      <c r="B409" s="90">
        <v>70.599999999999994</v>
      </c>
    </row>
    <row r="410" spans="1:2" x14ac:dyDescent="0.3">
      <c r="A410" s="89" t="s">
        <v>120</v>
      </c>
      <c r="B410" s="90">
        <v>50.1</v>
      </c>
    </row>
    <row r="411" spans="1:2" x14ac:dyDescent="0.3">
      <c r="A411" s="89" t="s">
        <v>121</v>
      </c>
      <c r="B411" s="90">
        <v>38.5</v>
      </c>
    </row>
    <row r="412" spans="1:2" x14ac:dyDescent="0.3">
      <c r="A412" s="89" t="s">
        <v>122</v>
      </c>
      <c r="B412" s="90">
        <v>33.4</v>
      </c>
    </row>
    <row r="413" spans="1:2" x14ac:dyDescent="0.3">
      <c r="A413" s="89" t="s">
        <v>123</v>
      </c>
      <c r="B413" s="90">
        <v>32.799999999999997</v>
      </c>
    </row>
    <row r="414" spans="1:2" x14ac:dyDescent="0.3">
      <c r="A414" s="89" t="s">
        <v>124</v>
      </c>
      <c r="B414" s="90">
        <v>32.700000000000003</v>
      </c>
    </row>
    <row r="415" spans="1:2" x14ac:dyDescent="0.3">
      <c r="A415" s="89" t="s">
        <v>125</v>
      </c>
      <c r="B415" s="90">
        <v>70.599999999999994</v>
      </c>
    </row>
    <row r="416" spans="1:2" x14ac:dyDescent="0.3">
      <c r="A416" s="89" t="s">
        <v>126</v>
      </c>
      <c r="B416" s="90">
        <v>50.6</v>
      </c>
    </row>
    <row r="417" spans="1:2" x14ac:dyDescent="0.3">
      <c r="A417" s="89" t="s">
        <v>23</v>
      </c>
      <c r="B417" s="90">
        <v>38.5</v>
      </c>
    </row>
    <row r="418" spans="1:2" x14ac:dyDescent="0.3">
      <c r="A418" s="89" t="s">
        <v>127</v>
      </c>
      <c r="B418" s="90">
        <v>38.799999999999997</v>
      </c>
    </row>
    <row r="419" spans="1:2" x14ac:dyDescent="0.3">
      <c r="A419" s="89" t="s">
        <v>128</v>
      </c>
      <c r="B419" s="90">
        <v>33.6</v>
      </c>
    </row>
    <row r="420" spans="1:2" x14ac:dyDescent="0.3">
      <c r="A420" s="89" t="s">
        <v>129</v>
      </c>
      <c r="B420" s="90">
        <v>33.200000000000003</v>
      </c>
    </row>
    <row r="421" spans="1:2" x14ac:dyDescent="0.3">
      <c r="A421" s="89" t="s">
        <v>130</v>
      </c>
      <c r="B421" s="90">
        <v>33.1</v>
      </c>
    </row>
    <row r="422" spans="1:2" x14ac:dyDescent="0.3">
      <c r="A422" s="89" t="s">
        <v>131</v>
      </c>
      <c r="B422" s="90">
        <v>71.5</v>
      </c>
    </row>
    <row r="423" spans="1:2" x14ac:dyDescent="0.3">
      <c r="A423" s="89" t="s">
        <v>132</v>
      </c>
      <c r="B423" s="90">
        <v>69.5</v>
      </c>
    </row>
    <row r="424" spans="1:2" x14ac:dyDescent="0.3">
      <c r="A424" s="89" t="s">
        <v>133</v>
      </c>
      <c r="B424" s="90">
        <v>30.6</v>
      </c>
    </row>
    <row r="425" spans="1:2" x14ac:dyDescent="0.3">
      <c r="A425" s="89" t="s">
        <v>134</v>
      </c>
      <c r="B425" s="90">
        <v>34.5</v>
      </c>
    </row>
    <row r="426" spans="1:2" x14ac:dyDescent="0.3">
      <c r="A426" s="89" t="s">
        <v>135</v>
      </c>
      <c r="B426" s="90">
        <v>34.5</v>
      </c>
    </row>
    <row r="427" spans="1:2" x14ac:dyDescent="0.3">
      <c r="A427" s="89" t="s">
        <v>136</v>
      </c>
      <c r="B427" s="90">
        <v>35.299999999999997</v>
      </c>
    </row>
    <row r="428" spans="1:2" x14ac:dyDescent="0.3">
      <c r="A428" s="89" t="s">
        <v>24</v>
      </c>
      <c r="B428" s="90">
        <v>33.4</v>
      </c>
    </row>
    <row r="429" spans="1:2" x14ac:dyDescent="0.3">
      <c r="A429" s="89" t="s">
        <v>137</v>
      </c>
      <c r="B429" s="90">
        <v>35.200000000000003</v>
      </c>
    </row>
    <row r="430" spans="1:2" x14ac:dyDescent="0.3">
      <c r="A430" s="89" t="s">
        <v>1003</v>
      </c>
      <c r="B430" s="90">
        <v>29.3</v>
      </c>
    </row>
    <row r="431" spans="1:2" x14ac:dyDescent="0.3">
      <c r="A431" s="89" t="s">
        <v>1004</v>
      </c>
      <c r="B431" s="90">
        <v>51.3</v>
      </c>
    </row>
    <row r="432" spans="1:2" x14ac:dyDescent="0.3">
      <c r="A432" s="89" t="s">
        <v>1005</v>
      </c>
      <c r="B432" s="90">
        <v>72</v>
      </c>
    </row>
    <row r="433" spans="1:2" x14ac:dyDescent="0.3">
      <c r="A433" s="89" t="s">
        <v>1006</v>
      </c>
      <c r="B433" s="90">
        <v>51.5</v>
      </c>
    </row>
    <row r="434" spans="1:2" x14ac:dyDescent="0.3">
      <c r="A434" s="89" t="s">
        <v>1007</v>
      </c>
      <c r="B434" s="90">
        <v>67.5</v>
      </c>
    </row>
    <row r="435" spans="1:2" x14ac:dyDescent="0.3">
      <c r="A435" s="89" t="s">
        <v>1008</v>
      </c>
      <c r="B435" s="90">
        <v>30.4</v>
      </c>
    </row>
    <row r="436" spans="1:2" x14ac:dyDescent="0.3">
      <c r="A436" s="89" t="s">
        <v>1009</v>
      </c>
      <c r="B436" s="90">
        <v>33.799999999999997</v>
      </c>
    </row>
    <row r="437" spans="1:2" x14ac:dyDescent="0.3">
      <c r="A437" s="89" t="s">
        <v>1010</v>
      </c>
      <c r="B437" s="90">
        <v>33.700000000000003</v>
      </c>
    </row>
    <row r="438" spans="1:2" x14ac:dyDescent="0.3">
      <c r="A438" s="87" t="s">
        <v>1182</v>
      </c>
      <c r="B438" s="88">
        <v>577.6</v>
      </c>
    </row>
    <row r="439" spans="1:2" x14ac:dyDescent="0.3">
      <c r="A439" s="89" t="s">
        <v>138</v>
      </c>
      <c r="B439" s="90">
        <v>2.9</v>
      </c>
    </row>
    <row r="440" spans="1:2" x14ac:dyDescent="0.3">
      <c r="A440" s="89" t="s">
        <v>139</v>
      </c>
      <c r="B440" s="90">
        <v>3.5</v>
      </c>
    </row>
    <row r="441" spans="1:2" x14ac:dyDescent="0.3">
      <c r="A441" s="89" t="s">
        <v>1011</v>
      </c>
      <c r="B441" s="90">
        <v>3.9</v>
      </c>
    </row>
    <row r="442" spans="1:2" x14ac:dyDescent="0.3">
      <c r="A442" s="89" t="s">
        <v>1012</v>
      </c>
      <c r="B442" s="90">
        <v>4.0999999999999996</v>
      </c>
    </row>
    <row r="443" spans="1:2" x14ac:dyDescent="0.3">
      <c r="A443" s="89" t="s">
        <v>1013</v>
      </c>
      <c r="B443" s="90">
        <v>4.2</v>
      </c>
    </row>
    <row r="444" spans="1:2" x14ac:dyDescent="0.3">
      <c r="A444" s="89" t="s">
        <v>1014</v>
      </c>
      <c r="B444" s="90">
        <v>3</v>
      </c>
    </row>
    <row r="445" spans="1:2" x14ac:dyDescent="0.3">
      <c r="A445" s="89" t="s">
        <v>1015</v>
      </c>
      <c r="B445" s="90">
        <v>2.9</v>
      </c>
    </row>
    <row r="446" spans="1:2" x14ac:dyDescent="0.3">
      <c r="A446" s="89" t="s">
        <v>1016</v>
      </c>
      <c r="B446" s="90">
        <v>3.6</v>
      </c>
    </row>
    <row r="447" spans="1:2" x14ac:dyDescent="0.3">
      <c r="A447" s="89" t="s">
        <v>1017</v>
      </c>
      <c r="B447" s="90">
        <v>3</v>
      </c>
    </row>
    <row r="448" spans="1:2" x14ac:dyDescent="0.3">
      <c r="A448" s="89" t="s">
        <v>1018</v>
      </c>
      <c r="B448" s="90">
        <v>2.8</v>
      </c>
    </row>
    <row r="449" spans="1:2" x14ac:dyDescent="0.3">
      <c r="A449" s="89" t="s">
        <v>1019</v>
      </c>
      <c r="B449" s="90">
        <v>2.8</v>
      </c>
    </row>
    <row r="450" spans="1:2" x14ac:dyDescent="0.3">
      <c r="A450" s="89" t="s">
        <v>1020</v>
      </c>
      <c r="B450" s="90">
        <v>3.8</v>
      </c>
    </row>
    <row r="451" spans="1:2" x14ac:dyDescent="0.3">
      <c r="A451" s="89" t="s">
        <v>140</v>
      </c>
      <c r="B451" s="90">
        <v>2.7</v>
      </c>
    </row>
    <row r="452" spans="1:2" x14ac:dyDescent="0.3">
      <c r="A452" s="89" t="s">
        <v>1021</v>
      </c>
      <c r="B452" s="90">
        <v>4.2</v>
      </c>
    </row>
    <row r="453" spans="1:2" x14ac:dyDescent="0.3">
      <c r="A453" s="89" t="s">
        <v>1022</v>
      </c>
      <c r="B453" s="90">
        <v>2.5</v>
      </c>
    </row>
    <row r="454" spans="1:2" x14ac:dyDescent="0.3">
      <c r="A454" s="89" t="s">
        <v>1023</v>
      </c>
      <c r="B454" s="90">
        <v>2.7</v>
      </c>
    </row>
    <row r="455" spans="1:2" x14ac:dyDescent="0.3">
      <c r="A455" s="89" t="s">
        <v>1024</v>
      </c>
      <c r="B455" s="90">
        <v>5</v>
      </c>
    </row>
    <row r="456" spans="1:2" x14ac:dyDescent="0.3">
      <c r="A456" s="89" t="s">
        <v>1025</v>
      </c>
      <c r="B456" s="90">
        <v>3.2</v>
      </c>
    </row>
    <row r="457" spans="1:2" x14ac:dyDescent="0.3">
      <c r="A457" s="89" t="s">
        <v>1026</v>
      </c>
      <c r="B457" s="90">
        <v>5</v>
      </c>
    </row>
    <row r="458" spans="1:2" x14ac:dyDescent="0.3">
      <c r="A458" s="89" t="s">
        <v>1027</v>
      </c>
      <c r="B458" s="90">
        <v>3</v>
      </c>
    </row>
    <row r="459" spans="1:2" x14ac:dyDescent="0.3">
      <c r="A459" s="89" t="s">
        <v>1028</v>
      </c>
      <c r="B459" s="90">
        <v>2.8</v>
      </c>
    </row>
    <row r="460" spans="1:2" x14ac:dyDescent="0.3">
      <c r="A460" s="89" t="s">
        <v>1029</v>
      </c>
      <c r="B460" s="90">
        <v>2.8</v>
      </c>
    </row>
    <row r="461" spans="1:2" x14ac:dyDescent="0.3">
      <c r="A461" s="89" t="s">
        <v>1030</v>
      </c>
      <c r="B461" s="90">
        <v>2.6</v>
      </c>
    </row>
    <row r="462" spans="1:2" x14ac:dyDescent="0.3">
      <c r="A462" s="89" t="s">
        <v>141</v>
      </c>
      <c r="B462" s="90">
        <v>3.5</v>
      </c>
    </row>
    <row r="463" spans="1:2" x14ac:dyDescent="0.3">
      <c r="A463" s="89" t="s">
        <v>1031</v>
      </c>
      <c r="B463" s="90">
        <v>2.8</v>
      </c>
    </row>
    <row r="464" spans="1:2" x14ac:dyDescent="0.3">
      <c r="A464" s="89" t="s">
        <v>1032</v>
      </c>
      <c r="B464" s="90">
        <v>2.7</v>
      </c>
    </row>
    <row r="465" spans="1:2" x14ac:dyDescent="0.3">
      <c r="A465" s="89" t="s">
        <v>1033</v>
      </c>
      <c r="B465" s="90">
        <v>3.8</v>
      </c>
    </row>
    <row r="466" spans="1:2" x14ac:dyDescent="0.3">
      <c r="A466" s="89" t="s">
        <v>1034</v>
      </c>
      <c r="B466" s="90">
        <v>3.8</v>
      </c>
    </row>
    <row r="467" spans="1:2" x14ac:dyDescent="0.3">
      <c r="A467" s="89" t="s">
        <v>1035</v>
      </c>
      <c r="B467" s="90">
        <v>4.8</v>
      </c>
    </row>
    <row r="468" spans="1:2" x14ac:dyDescent="0.3">
      <c r="A468" s="89" t="s">
        <v>1036</v>
      </c>
      <c r="B468" s="90">
        <v>3.3</v>
      </c>
    </row>
    <row r="469" spans="1:2" x14ac:dyDescent="0.3">
      <c r="A469" s="89" t="s">
        <v>1037</v>
      </c>
      <c r="B469" s="90">
        <v>3.7</v>
      </c>
    </row>
    <row r="470" spans="1:2" x14ac:dyDescent="0.3">
      <c r="A470" s="89" t="s">
        <v>1038</v>
      </c>
      <c r="B470" s="90">
        <v>3.7</v>
      </c>
    </row>
    <row r="471" spans="1:2" x14ac:dyDescent="0.3">
      <c r="A471" s="89" t="s">
        <v>1039</v>
      </c>
      <c r="B471" s="90">
        <v>3.2</v>
      </c>
    </row>
    <row r="472" spans="1:2" x14ac:dyDescent="0.3">
      <c r="A472" s="89" t="s">
        <v>1040</v>
      </c>
      <c r="B472" s="90">
        <v>3.2</v>
      </c>
    </row>
    <row r="473" spans="1:2" x14ac:dyDescent="0.3">
      <c r="A473" s="89" t="s">
        <v>142</v>
      </c>
      <c r="B473" s="90">
        <v>5.0999999999999996</v>
      </c>
    </row>
    <row r="474" spans="1:2" x14ac:dyDescent="0.3">
      <c r="A474" s="89" t="s">
        <v>1041</v>
      </c>
      <c r="B474" s="90">
        <v>3.1</v>
      </c>
    </row>
    <row r="475" spans="1:2" x14ac:dyDescent="0.3">
      <c r="A475" s="89" t="s">
        <v>1042</v>
      </c>
      <c r="B475" s="90">
        <v>4.0999999999999996</v>
      </c>
    </row>
    <row r="476" spans="1:2" x14ac:dyDescent="0.3">
      <c r="A476" s="89" t="s">
        <v>1043</v>
      </c>
      <c r="B476" s="90">
        <v>3.3</v>
      </c>
    </row>
    <row r="477" spans="1:2" x14ac:dyDescent="0.3">
      <c r="A477" s="89" t="s">
        <v>1044</v>
      </c>
      <c r="B477" s="90">
        <v>3.8</v>
      </c>
    </row>
    <row r="478" spans="1:2" x14ac:dyDescent="0.3">
      <c r="A478" s="89" t="s">
        <v>1045</v>
      </c>
      <c r="B478" s="90">
        <v>4.0999999999999996</v>
      </c>
    </row>
    <row r="479" spans="1:2" x14ac:dyDescent="0.3">
      <c r="A479" s="89" t="s">
        <v>1046</v>
      </c>
      <c r="B479" s="90">
        <v>3.1</v>
      </c>
    </row>
    <row r="480" spans="1:2" x14ac:dyDescent="0.3">
      <c r="A480" s="89" t="s">
        <v>1047</v>
      </c>
      <c r="B480" s="90">
        <v>2.6</v>
      </c>
    </row>
    <row r="481" spans="1:2" x14ac:dyDescent="0.3">
      <c r="A481" s="89" t="s">
        <v>1048</v>
      </c>
      <c r="B481" s="90">
        <v>4.2</v>
      </c>
    </row>
    <row r="482" spans="1:2" x14ac:dyDescent="0.3">
      <c r="A482" s="89" t="s">
        <v>1049</v>
      </c>
      <c r="B482" s="90">
        <v>3.6</v>
      </c>
    </row>
    <row r="483" spans="1:2" x14ac:dyDescent="0.3">
      <c r="A483" s="89" t="s">
        <v>1050</v>
      </c>
      <c r="B483" s="90">
        <v>3</v>
      </c>
    </row>
    <row r="484" spans="1:2" x14ac:dyDescent="0.3">
      <c r="A484" s="89" t="s">
        <v>143</v>
      </c>
      <c r="B484" s="90">
        <v>4.3</v>
      </c>
    </row>
    <row r="485" spans="1:2" x14ac:dyDescent="0.3">
      <c r="A485" s="89" t="s">
        <v>1051</v>
      </c>
      <c r="B485" s="90">
        <v>4</v>
      </c>
    </row>
    <row r="486" spans="1:2" x14ac:dyDescent="0.3">
      <c r="A486" s="89" t="s">
        <v>1052</v>
      </c>
      <c r="B486" s="90">
        <v>4</v>
      </c>
    </row>
    <row r="487" spans="1:2" x14ac:dyDescent="0.3">
      <c r="A487" s="89" t="s">
        <v>1053</v>
      </c>
      <c r="B487" s="90">
        <v>4.3</v>
      </c>
    </row>
    <row r="488" spans="1:2" x14ac:dyDescent="0.3">
      <c r="A488" s="89" t="s">
        <v>1054</v>
      </c>
      <c r="B488" s="90">
        <v>4.9000000000000004</v>
      </c>
    </row>
    <row r="489" spans="1:2" x14ac:dyDescent="0.3">
      <c r="A489" s="89" t="s">
        <v>1055</v>
      </c>
      <c r="B489" s="90">
        <v>4.5</v>
      </c>
    </row>
    <row r="490" spans="1:2" x14ac:dyDescent="0.3">
      <c r="A490" s="89" t="s">
        <v>1056</v>
      </c>
      <c r="B490" s="90">
        <v>2.9</v>
      </c>
    </row>
    <row r="491" spans="1:2" x14ac:dyDescent="0.3">
      <c r="A491" s="89" t="s">
        <v>1057</v>
      </c>
      <c r="B491" s="90">
        <v>2.9</v>
      </c>
    </row>
    <row r="492" spans="1:2" x14ac:dyDescent="0.3">
      <c r="A492" s="89" t="s">
        <v>1058</v>
      </c>
      <c r="B492" s="90">
        <v>2.9</v>
      </c>
    </row>
    <row r="493" spans="1:2" x14ac:dyDescent="0.3">
      <c r="A493" s="89" t="s">
        <v>1059</v>
      </c>
      <c r="B493" s="90">
        <v>3.2</v>
      </c>
    </row>
    <row r="494" spans="1:2" x14ac:dyDescent="0.3">
      <c r="A494" s="89" t="s">
        <v>1060</v>
      </c>
      <c r="B494" s="90">
        <v>3.3</v>
      </c>
    </row>
    <row r="495" spans="1:2" x14ac:dyDescent="0.3">
      <c r="A495" s="89" t="s">
        <v>144</v>
      </c>
      <c r="B495" s="90">
        <v>4.7</v>
      </c>
    </row>
    <row r="496" spans="1:2" x14ac:dyDescent="0.3">
      <c r="A496" s="89" t="s">
        <v>1061</v>
      </c>
      <c r="B496" s="90">
        <v>3.4</v>
      </c>
    </row>
    <row r="497" spans="1:2" x14ac:dyDescent="0.3">
      <c r="A497" s="89" t="s">
        <v>1062</v>
      </c>
      <c r="B497" s="90">
        <v>3.4</v>
      </c>
    </row>
    <row r="498" spans="1:2" x14ac:dyDescent="0.3">
      <c r="A498" s="89" t="s">
        <v>1063</v>
      </c>
      <c r="B498" s="90">
        <v>3.4</v>
      </c>
    </row>
    <row r="499" spans="1:2" x14ac:dyDescent="0.3">
      <c r="A499" s="89" t="s">
        <v>1064</v>
      </c>
      <c r="B499" s="90">
        <v>4</v>
      </c>
    </row>
    <row r="500" spans="1:2" x14ac:dyDescent="0.3">
      <c r="A500" s="89" t="s">
        <v>1065</v>
      </c>
      <c r="B500" s="90">
        <v>2.9</v>
      </c>
    </row>
    <row r="501" spans="1:2" x14ac:dyDescent="0.3">
      <c r="A501" s="89" t="s">
        <v>1066</v>
      </c>
      <c r="B501" s="90">
        <v>2.9</v>
      </c>
    </row>
    <row r="502" spans="1:2" x14ac:dyDescent="0.3">
      <c r="A502" s="89" t="s">
        <v>1067</v>
      </c>
      <c r="B502" s="90">
        <v>2.9</v>
      </c>
    </row>
    <row r="503" spans="1:2" x14ac:dyDescent="0.3">
      <c r="A503" s="89" t="s">
        <v>1068</v>
      </c>
      <c r="B503" s="90">
        <v>3.4</v>
      </c>
    </row>
    <row r="504" spans="1:2" x14ac:dyDescent="0.3">
      <c r="A504" s="89" t="s">
        <v>1069</v>
      </c>
      <c r="B504" s="90">
        <v>3</v>
      </c>
    </row>
    <row r="505" spans="1:2" x14ac:dyDescent="0.3">
      <c r="A505" s="89" t="s">
        <v>1070</v>
      </c>
      <c r="B505" s="90">
        <v>4.0999999999999996</v>
      </c>
    </row>
    <row r="506" spans="1:2" x14ac:dyDescent="0.3">
      <c r="A506" s="89" t="s">
        <v>145</v>
      </c>
      <c r="B506" s="90">
        <v>4.7</v>
      </c>
    </row>
    <row r="507" spans="1:2" x14ac:dyDescent="0.3">
      <c r="A507" s="89" t="s">
        <v>146</v>
      </c>
      <c r="B507" s="90">
        <v>3.6</v>
      </c>
    </row>
    <row r="508" spans="1:2" x14ac:dyDescent="0.3">
      <c r="A508" s="89" t="s">
        <v>147</v>
      </c>
      <c r="B508" s="90">
        <v>4.2</v>
      </c>
    </row>
    <row r="509" spans="1:2" x14ac:dyDescent="0.3">
      <c r="A509" s="89" t="s">
        <v>148</v>
      </c>
      <c r="B509" s="90">
        <v>5</v>
      </c>
    </row>
    <row r="510" spans="1:2" x14ac:dyDescent="0.3">
      <c r="A510" s="89" t="s">
        <v>149</v>
      </c>
      <c r="B510" s="90">
        <v>3.1</v>
      </c>
    </row>
    <row r="511" spans="1:2" x14ac:dyDescent="0.3">
      <c r="A511" s="89" t="s">
        <v>150</v>
      </c>
      <c r="B511" s="90">
        <v>4.5</v>
      </c>
    </row>
    <row r="512" spans="1:2" x14ac:dyDescent="0.3">
      <c r="A512" s="89" t="s">
        <v>151</v>
      </c>
      <c r="B512" s="90">
        <v>2.5</v>
      </c>
    </row>
    <row r="513" spans="1:2" x14ac:dyDescent="0.3">
      <c r="A513" s="89" t="s">
        <v>152</v>
      </c>
      <c r="B513" s="90">
        <v>3.2</v>
      </c>
    </row>
    <row r="514" spans="1:2" x14ac:dyDescent="0.3">
      <c r="A514" s="89" t="s">
        <v>153</v>
      </c>
      <c r="B514" s="90">
        <v>5</v>
      </c>
    </row>
    <row r="515" spans="1:2" x14ac:dyDescent="0.3">
      <c r="A515" s="89" t="s">
        <v>154</v>
      </c>
      <c r="B515" s="90">
        <v>4.5999999999999996</v>
      </c>
    </row>
    <row r="516" spans="1:2" x14ac:dyDescent="0.3">
      <c r="A516" s="89" t="s">
        <v>1071</v>
      </c>
      <c r="B516" s="90">
        <v>4.3</v>
      </c>
    </row>
    <row r="517" spans="1:2" x14ac:dyDescent="0.3">
      <c r="A517" s="89" t="s">
        <v>1072</v>
      </c>
      <c r="B517" s="90">
        <v>5.8</v>
      </c>
    </row>
    <row r="518" spans="1:2" x14ac:dyDescent="0.3">
      <c r="A518" s="89" t="s">
        <v>1073</v>
      </c>
      <c r="B518" s="90">
        <v>6.3</v>
      </c>
    </row>
    <row r="519" spans="1:2" x14ac:dyDescent="0.3">
      <c r="A519" s="89" t="s">
        <v>1074</v>
      </c>
      <c r="B519" s="90">
        <v>4.7</v>
      </c>
    </row>
    <row r="520" spans="1:2" x14ac:dyDescent="0.3">
      <c r="A520" s="89" t="s">
        <v>1075</v>
      </c>
      <c r="B520" s="90">
        <v>4.5999999999999996</v>
      </c>
    </row>
    <row r="521" spans="1:2" x14ac:dyDescent="0.3">
      <c r="A521" s="89" t="s">
        <v>155</v>
      </c>
      <c r="B521" s="90">
        <v>3.6</v>
      </c>
    </row>
    <row r="522" spans="1:2" x14ac:dyDescent="0.3">
      <c r="A522" s="89" t="s">
        <v>1076</v>
      </c>
      <c r="B522" s="90">
        <v>4.5999999999999996</v>
      </c>
    </row>
    <row r="523" spans="1:2" x14ac:dyDescent="0.3">
      <c r="A523" s="89" t="s">
        <v>1077</v>
      </c>
      <c r="B523" s="90">
        <v>4.7</v>
      </c>
    </row>
    <row r="524" spans="1:2" x14ac:dyDescent="0.3">
      <c r="A524" s="89" t="s">
        <v>1078</v>
      </c>
      <c r="B524" s="90">
        <v>4.5</v>
      </c>
    </row>
    <row r="525" spans="1:2" x14ac:dyDescent="0.3">
      <c r="A525" s="89" t="s">
        <v>1079</v>
      </c>
      <c r="B525" s="90">
        <v>4.4000000000000004</v>
      </c>
    </row>
    <row r="526" spans="1:2" x14ac:dyDescent="0.3">
      <c r="A526" s="89" t="s">
        <v>1080</v>
      </c>
      <c r="B526" s="90">
        <v>3.6</v>
      </c>
    </row>
    <row r="527" spans="1:2" x14ac:dyDescent="0.3">
      <c r="A527" s="89" t="s">
        <v>1081</v>
      </c>
      <c r="B527" s="90">
        <v>4.4000000000000004</v>
      </c>
    </row>
    <row r="528" spans="1:2" x14ac:dyDescent="0.3">
      <c r="A528" s="89" t="s">
        <v>1082</v>
      </c>
      <c r="B528" s="90">
        <v>3</v>
      </c>
    </row>
    <row r="529" spans="1:2" x14ac:dyDescent="0.3">
      <c r="A529" s="89" t="s">
        <v>1083</v>
      </c>
      <c r="B529" s="90">
        <v>3</v>
      </c>
    </row>
    <row r="530" spans="1:2" x14ac:dyDescent="0.3">
      <c r="A530" s="89" t="s">
        <v>1084</v>
      </c>
      <c r="B530" s="90">
        <v>4.2</v>
      </c>
    </row>
    <row r="531" spans="1:2" x14ac:dyDescent="0.3">
      <c r="A531" s="89" t="s">
        <v>1085</v>
      </c>
      <c r="B531" s="90">
        <v>3.7</v>
      </c>
    </row>
    <row r="532" spans="1:2" x14ac:dyDescent="0.3">
      <c r="A532" s="89" t="s">
        <v>156</v>
      </c>
      <c r="B532" s="90">
        <v>3.9</v>
      </c>
    </row>
    <row r="533" spans="1:2" x14ac:dyDescent="0.3">
      <c r="A533" s="89" t="s">
        <v>1086</v>
      </c>
      <c r="B533" s="90">
        <v>4.2</v>
      </c>
    </row>
    <row r="534" spans="1:2" x14ac:dyDescent="0.3">
      <c r="A534" s="89" t="s">
        <v>1087</v>
      </c>
      <c r="B534" s="90">
        <v>4.5</v>
      </c>
    </row>
    <row r="535" spans="1:2" x14ac:dyDescent="0.3">
      <c r="A535" s="89" t="s">
        <v>1088</v>
      </c>
      <c r="B535" s="90">
        <v>3.4</v>
      </c>
    </row>
    <row r="536" spans="1:2" x14ac:dyDescent="0.3">
      <c r="A536" s="89" t="s">
        <v>1089</v>
      </c>
      <c r="B536" s="90">
        <v>7.2</v>
      </c>
    </row>
    <row r="537" spans="1:2" x14ac:dyDescent="0.3">
      <c r="A537" s="89" t="s">
        <v>1090</v>
      </c>
      <c r="B537" s="90">
        <v>2.9</v>
      </c>
    </row>
    <row r="538" spans="1:2" x14ac:dyDescent="0.3">
      <c r="A538" s="89" t="s">
        <v>1091</v>
      </c>
      <c r="B538" s="90">
        <v>2.9</v>
      </c>
    </row>
    <row r="539" spans="1:2" x14ac:dyDescent="0.3">
      <c r="A539" s="89" t="s">
        <v>1092</v>
      </c>
      <c r="B539" s="90">
        <v>2.9</v>
      </c>
    </row>
    <row r="540" spans="1:2" x14ac:dyDescent="0.3">
      <c r="A540" s="89" t="s">
        <v>1093</v>
      </c>
      <c r="B540" s="90">
        <v>2.5</v>
      </c>
    </row>
    <row r="541" spans="1:2" x14ac:dyDescent="0.3">
      <c r="A541" s="89" t="s">
        <v>1094</v>
      </c>
      <c r="B541" s="90">
        <v>3</v>
      </c>
    </row>
    <row r="542" spans="1:2" x14ac:dyDescent="0.3">
      <c r="A542" s="89" t="s">
        <v>1095</v>
      </c>
      <c r="B542" s="90">
        <v>3</v>
      </c>
    </row>
    <row r="543" spans="1:2" x14ac:dyDescent="0.3">
      <c r="A543" s="89" t="s">
        <v>157</v>
      </c>
      <c r="B543" s="90">
        <v>3.3</v>
      </c>
    </row>
    <row r="544" spans="1:2" x14ac:dyDescent="0.3">
      <c r="A544" s="89" t="s">
        <v>1096</v>
      </c>
      <c r="B544" s="90">
        <v>3.4</v>
      </c>
    </row>
    <row r="545" spans="1:2" x14ac:dyDescent="0.3">
      <c r="A545" s="89" t="s">
        <v>1097</v>
      </c>
      <c r="B545" s="90">
        <v>4.2</v>
      </c>
    </row>
    <row r="546" spans="1:2" x14ac:dyDescent="0.3">
      <c r="A546" s="89" t="s">
        <v>1098</v>
      </c>
      <c r="B546" s="90">
        <v>3</v>
      </c>
    </row>
    <row r="547" spans="1:2" x14ac:dyDescent="0.3">
      <c r="A547" s="89" t="s">
        <v>1099</v>
      </c>
      <c r="B547" s="90">
        <v>4.4000000000000004</v>
      </c>
    </row>
    <row r="548" spans="1:2" x14ac:dyDescent="0.3">
      <c r="A548" s="89" t="s">
        <v>1100</v>
      </c>
      <c r="B548" s="90">
        <v>4</v>
      </c>
    </row>
    <row r="549" spans="1:2" x14ac:dyDescent="0.3">
      <c r="A549" s="89" t="s">
        <v>1101</v>
      </c>
      <c r="B549" s="90">
        <v>2.7</v>
      </c>
    </row>
    <row r="550" spans="1:2" x14ac:dyDescent="0.3">
      <c r="A550" s="89" t="s">
        <v>1102</v>
      </c>
      <c r="B550" s="90">
        <v>2.7</v>
      </c>
    </row>
    <row r="551" spans="1:2" x14ac:dyDescent="0.3">
      <c r="A551" s="89" t="s">
        <v>1103</v>
      </c>
      <c r="B551" s="90">
        <v>3.5</v>
      </c>
    </row>
    <row r="552" spans="1:2" x14ac:dyDescent="0.3">
      <c r="A552" s="89" t="s">
        <v>1104</v>
      </c>
      <c r="B552" s="90">
        <v>3.7</v>
      </c>
    </row>
    <row r="553" spans="1:2" x14ac:dyDescent="0.3">
      <c r="A553" s="89" t="s">
        <v>1105</v>
      </c>
      <c r="B553" s="90">
        <v>2.8</v>
      </c>
    </row>
    <row r="554" spans="1:2" x14ac:dyDescent="0.3">
      <c r="A554" s="89" t="s">
        <v>158</v>
      </c>
      <c r="B554" s="90">
        <v>2.7</v>
      </c>
    </row>
    <row r="555" spans="1:2" x14ac:dyDescent="0.3">
      <c r="A555" s="89" t="s">
        <v>1106</v>
      </c>
      <c r="B555" s="90">
        <v>4</v>
      </c>
    </row>
    <row r="556" spans="1:2" x14ac:dyDescent="0.3">
      <c r="A556" s="89" t="s">
        <v>1107</v>
      </c>
      <c r="B556" s="90">
        <v>4.8</v>
      </c>
    </row>
    <row r="557" spans="1:2" x14ac:dyDescent="0.3">
      <c r="A557" s="89" t="s">
        <v>1108</v>
      </c>
      <c r="B557" s="90">
        <v>5.7</v>
      </c>
    </row>
    <row r="558" spans="1:2" x14ac:dyDescent="0.3">
      <c r="A558" s="89" t="s">
        <v>1109</v>
      </c>
      <c r="B558" s="90">
        <v>4.9000000000000004</v>
      </c>
    </row>
    <row r="559" spans="1:2" x14ac:dyDescent="0.3">
      <c r="A559" s="89" t="s">
        <v>1110</v>
      </c>
      <c r="B559" s="90">
        <v>4.5</v>
      </c>
    </row>
    <row r="560" spans="1:2" x14ac:dyDescent="0.3">
      <c r="A560" s="89" t="s">
        <v>1111</v>
      </c>
      <c r="B560" s="90">
        <v>5.6</v>
      </c>
    </row>
    <row r="561" spans="1:2" x14ac:dyDescent="0.3">
      <c r="A561" s="89" t="s">
        <v>1112</v>
      </c>
      <c r="B561" s="90">
        <v>2.5</v>
      </c>
    </row>
    <row r="562" spans="1:2" x14ac:dyDescent="0.3">
      <c r="A562" s="89" t="s">
        <v>1113</v>
      </c>
      <c r="B562" s="90">
        <v>2.7</v>
      </c>
    </row>
    <row r="563" spans="1:2" x14ac:dyDescent="0.3">
      <c r="A563" s="89" t="s">
        <v>1114</v>
      </c>
      <c r="B563" s="90">
        <v>2.5</v>
      </c>
    </row>
    <row r="564" spans="1:2" x14ac:dyDescent="0.3">
      <c r="A564" s="89" t="s">
        <v>1115</v>
      </c>
      <c r="B564" s="90">
        <v>2.5</v>
      </c>
    </row>
    <row r="565" spans="1:2" x14ac:dyDescent="0.3">
      <c r="A565" s="89" t="s">
        <v>159</v>
      </c>
      <c r="B565" s="90">
        <v>2.5</v>
      </c>
    </row>
    <row r="566" spans="1:2" x14ac:dyDescent="0.3">
      <c r="A566" s="89" t="s">
        <v>1116</v>
      </c>
      <c r="B566" s="90">
        <v>3.6</v>
      </c>
    </row>
    <row r="567" spans="1:2" x14ac:dyDescent="0.3">
      <c r="A567" s="89" t="s">
        <v>1117</v>
      </c>
      <c r="B567" s="90">
        <v>3.3</v>
      </c>
    </row>
    <row r="568" spans="1:2" x14ac:dyDescent="0.3">
      <c r="A568" s="89" t="s">
        <v>1118</v>
      </c>
      <c r="B568" s="90">
        <v>3.3</v>
      </c>
    </row>
    <row r="569" spans="1:2" x14ac:dyDescent="0.3">
      <c r="A569" s="89" t="s">
        <v>1119</v>
      </c>
      <c r="B569" s="90">
        <v>3.3</v>
      </c>
    </row>
    <row r="570" spans="1:2" x14ac:dyDescent="0.3">
      <c r="A570" s="89" t="s">
        <v>1120</v>
      </c>
      <c r="B570" s="90">
        <v>3.1</v>
      </c>
    </row>
    <row r="571" spans="1:2" x14ac:dyDescent="0.3">
      <c r="A571" s="89" t="s">
        <v>1121</v>
      </c>
      <c r="B571" s="90">
        <v>3.4</v>
      </c>
    </row>
    <row r="572" spans="1:2" x14ac:dyDescent="0.3">
      <c r="A572" s="89" t="s">
        <v>1122</v>
      </c>
      <c r="B572" s="90">
        <v>3.1</v>
      </c>
    </row>
    <row r="573" spans="1:2" x14ac:dyDescent="0.3">
      <c r="A573" s="89" t="s">
        <v>1123</v>
      </c>
      <c r="B573" s="90">
        <v>2.9</v>
      </c>
    </row>
    <row r="574" spans="1:2" x14ac:dyDescent="0.3">
      <c r="A574" s="89" t="s">
        <v>1124</v>
      </c>
      <c r="B574" s="90">
        <v>2.9</v>
      </c>
    </row>
    <row r="575" spans="1:2" x14ac:dyDescent="0.3">
      <c r="A575" s="89" t="s">
        <v>1125</v>
      </c>
      <c r="B575" s="90">
        <v>4.9000000000000004</v>
      </c>
    </row>
    <row r="576" spans="1:2" x14ac:dyDescent="0.3">
      <c r="A576" s="89" t="s">
        <v>160</v>
      </c>
      <c r="B576" s="90">
        <v>4.3</v>
      </c>
    </row>
    <row r="577" spans="1:2" x14ac:dyDescent="0.3">
      <c r="A577" s="89" t="s">
        <v>1126</v>
      </c>
      <c r="B577" s="90">
        <v>6.2</v>
      </c>
    </row>
    <row r="578" spans="1:2" x14ac:dyDescent="0.3">
      <c r="A578" s="89" t="s">
        <v>1127</v>
      </c>
      <c r="B578" s="90">
        <v>3.6</v>
      </c>
    </row>
    <row r="579" spans="1:2" x14ac:dyDescent="0.3">
      <c r="A579" s="89" t="s">
        <v>1128</v>
      </c>
      <c r="B579" s="90">
        <v>3.5</v>
      </c>
    </row>
    <row r="580" spans="1:2" x14ac:dyDescent="0.3">
      <c r="A580" s="89" t="s">
        <v>1129</v>
      </c>
      <c r="B580" s="90">
        <v>3.4</v>
      </c>
    </row>
    <row r="581" spans="1:2" x14ac:dyDescent="0.3">
      <c r="A581" s="89" t="s">
        <v>1130</v>
      </c>
      <c r="B581" s="90">
        <v>3.5</v>
      </c>
    </row>
    <row r="582" spans="1:2" x14ac:dyDescent="0.3">
      <c r="A582" s="89" t="s">
        <v>1131</v>
      </c>
      <c r="B582" s="90">
        <v>3.3</v>
      </c>
    </row>
    <row r="583" spans="1:2" x14ac:dyDescent="0.3">
      <c r="A583" s="89" t="s">
        <v>1132</v>
      </c>
      <c r="B583" s="90">
        <v>2.7</v>
      </c>
    </row>
    <row r="584" spans="1:2" x14ac:dyDescent="0.3">
      <c r="A584" s="89" t="s">
        <v>1133</v>
      </c>
      <c r="B584" s="90">
        <v>3</v>
      </c>
    </row>
    <row r="585" spans="1:2" x14ac:dyDescent="0.3">
      <c r="A585" s="89" t="s">
        <v>1134</v>
      </c>
      <c r="B585" s="90">
        <v>2.6</v>
      </c>
    </row>
    <row r="586" spans="1:2" x14ac:dyDescent="0.3">
      <c r="A586" s="89" t="s">
        <v>1135</v>
      </c>
      <c r="B586" s="90">
        <v>2.5</v>
      </c>
    </row>
    <row r="587" spans="1:2" x14ac:dyDescent="0.3">
      <c r="A587" s="89" t="s">
        <v>161</v>
      </c>
      <c r="B587" s="90">
        <v>3.4</v>
      </c>
    </row>
    <row r="588" spans="1:2" x14ac:dyDescent="0.3">
      <c r="A588" s="89" t="s">
        <v>1136</v>
      </c>
      <c r="B588" s="90">
        <v>4.7</v>
      </c>
    </row>
    <row r="589" spans="1:2" x14ac:dyDescent="0.3">
      <c r="A589" s="89" t="s">
        <v>1137</v>
      </c>
      <c r="B589" s="90">
        <v>3.6</v>
      </c>
    </row>
    <row r="590" spans="1:2" x14ac:dyDescent="0.3">
      <c r="A590" s="89" t="s">
        <v>1138</v>
      </c>
      <c r="B590" s="90">
        <v>2.9</v>
      </c>
    </row>
    <row r="591" spans="1:2" x14ac:dyDescent="0.3">
      <c r="A591" s="89" t="s">
        <v>1139</v>
      </c>
      <c r="B591" s="90">
        <v>2.6</v>
      </c>
    </row>
    <row r="592" spans="1:2" x14ac:dyDescent="0.3">
      <c r="A592" s="89" t="s">
        <v>1140</v>
      </c>
      <c r="B592" s="90">
        <v>4.5</v>
      </c>
    </row>
    <row r="593" spans="1:2" x14ac:dyDescent="0.3">
      <c r="A593" s="89" t="s">
        <v>1141</v>
      </c>
      <c r="B593" s="90">
        <v>3</v>
      </c>
    </row>
    <row r="594" spans="1:2" x14ac:dyDescent="0.3">
      <c r="A594" s="89" t="s">
        <v>1142</v>
      </c>
      <c r="B594" s="90">
        <v>3</v>
      </c>
    </row>
    <row r="595" spans="1:2" x14ac:dyDescent="0.3">
      <c r="A595" s="89" t="s">
        <v>1143</v>
      </c>
      <c r="B595" s="90">
        <v>3.7</v>
      </c>
    </row>
    <row r="596" spans="1:2" x14ac:dyDescent="0.3">
      <c r="A596" s="89" t="s">
        <v>1144</v>
      </c>
      <c r="B596" s="90">
        <v>2.5</v>
      </c>
    </row>
    <row r="597" spans="1:2" x14ac:dyDescent="0.3">
      <c r="A597" s="89" t="s">
        <v>1145</v>
      </c>
      <c r="B597" s="90">
        <v>3.7</v>
      </c>
    </row>
    <row r="598" spans="1:2" x14ac:dyDescent="0.3">
      <c r="A598" s="87" t="s">
        <v>171</v>
      </c>
      <c r="B598" s="91">
        <v>1329</v>
      </c>
    </row>
    <row r="599" spans="1:2" x14ac:dyDescent="0.3">
      <c r="A599" s="89" t="s">
        <v>162</v>
      </c>
      <c r="B599" s="90">
        <v>47.9</v>
      </c>
    </row>
    <row r="600" spans="1:2" x14ac:dyDescent="0.3">
      <c r="A600" s="89" t="s">
        <v>1146</v>
      </c>
      <c r="B600" s="90">
        <v>35.1</v>
      </c>
    </row>
    <row r="601" spans="1:2" x14ac:dyDescent="0.3">
      <c r="A601" s="89" t="s">
        <v>1147</v>
      </c>
      <c r="B601" s="90">
        <v>38.200000000000003</v>
      </c>
    </row>
    <row r="602" spans="1:2" x14ac:dyDescent="0.3">
      <c r="A602" s="89" t="s">
        <v>1148</v>
      </c>
      <c r="B602" s="90">
        <v>126.4</v>
      </c>
    </row>
    <row r="603" spans="1:2" x14ac:dyDescent="0.3">
      <c r="A603" s="89" t="s">
        <v>1149</v>
      </c>
      <c r="B603" s="90">
        <v>79.7</v>
      </c>
    </row>
    <row r="604" spans="1:2" x14ac:dyDescent="0.3">
      <c r="A604" s="89" t="s">
        <v>1150</v>
      </c>
      <c r="B604" s="90">
        <v>47.6</v>
      </c>
    </row>
    <row r="605" spans="1:2" x14ac:dyDescent="0.3">
      <c r="A605" s="89" t="s">
        <v>1151</v>
      </c>
      <c r="B605" s="90">
        <v>39</v>
      </c>
    </row>
    <row r="606" spans="1:2" x14ac:dyDescent="0.3">
      <c r="A606" s="89" t="s">
        <v>1152</v>
      </c>
      <c r="B606" s="90">
        <v>25.2</v>
      </c>
    </row>
    <row r="607" spans="1:2" x14ac:dyDescent="0.3">
      <c r="A607" s="89" t="s">
        <v>1153</v>
      </c>
      <c r="B607" s="90">
        <v>58.7</v>
      </c>
    </row>
    <row r="608" spans="1:2" x14ac:dyDescent="0.3">
      <c r="A608" s="89" t="s">
        <v>1154</v>
      </c>
      <c r="B608" s="90">
        <v>101.8</v>
      </c>
    </row>
    <row r="609" spans="1:2" x14ac:dyDescent="0.3">
      <c r="A609" s="89" t="s">
        <v>1155</v>
      </c>
      <c r="B609" s="90">
        <v>62</v>
      </c>
    </row>
    <row r="610" spans="1:2" x14ac:dyDescent="0.3">
      <c r="A610" s="89" t="s">
        <v>163</v>
      </c>
      <c r="B610" s="90">
        <v>35</v>
      </c>
    </row>
    <row r="611" spans="1:2" x14ac:dyDescent="0.3">
      <c r="A611" s="89" t="s">
        <v>1156</v>
      </c>
      <c r="B611" s="90">
        <v>40.200000000000003</v>
      </c>
    </row>
    <row r="612" spans="1:2" x14ac:dyDescent="0.3">
      <c r="A612" s="89" t="s">
        <v>1157</v>
      </c>
      <c r="B612" s="90">
        <v>69.5</v>
      </c>
    </row>
    <row r="613" spans="1:2" x14ac:dyDescent="0.3">
      <c r="A613" s="89" t="s">
        <v>164</v>
      </c>
      <c r="B613" s="90">
        <v>153.9</v>
      </c>
    </row>
    <row r="614" spans="1:2" x14ac:dyDescent="0.3">
      <c r="A614" s="89" t="s">
        <v>1158</v>
      </c>
      <c r="B614" s="90">
        <v>62.7</v>
      </c>
    </row>
    <row r="615" spans="1:2" x14ac:dyDescent="0.3">
      <c r="A615" s="89" t="s">
        <v>1159</v>
      </c>
      <c r="B615" s="90">
        <v>49.1</v>
      </c>
    </row>
    <row r="616" spans="1:2" x14ac:dyDescent="0.3">
      <c r="A616" s="89" t="s">
        <v>1160</v>
      </c>
      <c r="B616" s="90">
        <v>41</v>
      </c>
    </row>
    <row r="617" spans="1:2" x14ac:dyDescent="0.3">
      <c r="A617" s="89" t="s">
        <v>1161</v>
      </c>
      <c r="B617" s="90">
        <v>78.2</v>
      </c>
    </row>
    <row r="618" spans="1:2" x14ac:dyDescent="0.3">
      <c r="A618" s="89" t="s">
        <v>1162</v>
      </c>
      <c r="B618" s="90">
        <v>103.5</v>
      </c>
    </row>
    <row r="619" spans="1:2" x14ac:dyDescent="0.3">
      <c r="A619" s="89" t="s">
        <v>1163</v>
      </c>
      <c r="B619" s="90">
        <v>34.299999999999997</v>
      </c>
    </row>
    <row r="620" spans="1:2" x14ac:dyDescent="0.3">
      <c r="A620" s="92" t="s">
        <v>67</v>
      </c>
      <c r="B620" s="93">
        <v>20531.599999999999</v>
      </c>
    </row>
    <row r="621" spans="1:2" x14ac:dyDescent="0.3">
      <c r="A621" s="94"/>
      <c r="B621" s="94"/>
    </row>
    <row r="622" spans="1:2" x14ac:dyDescent="0.3">
      <c r="A622" s="94"/>
      <c r="B622" s="94"/>
    </row>
    <row r="623" spans="1:2" x14ac:dyDescent="0.3">
      <c r="A623" s="94"/>
      <c r="B623" s="94"/>
    </row>
    <row r="624" spans="1:2" x14ac:dyDescent="0.3">
      <c r="A624" s="94"/>
      <c r="B624" s="94"/>
    </row>
    <row r="625" spans="1:2" x14ac:dyDescent="0.3">
      <c r="A625" s="94"/>
      <c r="B625" s="94"/>
    </row>
    <row r="626" spans="1:2" x14ac:dyDescent="0.3">
      <c r="A626" s="94"/>
      <c r="B626" s="94"/>
    </row>
    <row r="627" spans="1:2" x14ac:dyDescent="0.3">
      <c r="A627" s="94"/>
      <c r="B627" s="94"/>
    </row>
    <row r="628" spans="1:2" x14ac:dyDescent="0.3">
      <c r="A628" s="94"/>
      <c r="B628" s="94"/>
    </row>
    <row r="629" spans="1:2" x14ac:dyDescent="0.3">
      <c r="A629" s="94"/>
      <c r="B629" s="94"/>
    </row>
    <row r="630" spans="1:2" x14ac:dyDescent="0.3">
      <c r="A630" s="94"/>
      <c r="B630" s="94"/>
    </row>
    <row r="631" spans="1:2" x14ac:dyDescent="0.3">
      <c r="A631" s="94"/>
      <c r="B631" s="94"/>
    </row>
    <row r="632" spans="1:2" x14ac:dyDescent="0.3">
      <c r="A632" s="94"/>
      <c r="B632" s="94"/>
    </row>
    <row r="633" spans="1:2" x14ac:dyDescent="0.3">
      <c r="A633" s="94"/>
      <c r="B633" s="94"/>
    </row>
    <row r="634" spans="1:2" x14ac:dyDescent="0.3">
      <c r="A634" s="94"/>
      <c r="B634" s="94"/>
    </row>
    <row r="635" spans="1:2" x14ac:dyDescent="0.3">
      <c r="A635" s="94"/>
      <c r="B635" s="94"/>
    </row>
    <row r="636" spans="1:2" x14ac:dyDescent="0.3">
      <c r="A636" s="94"/>
      <c r="B636" s="94"/>
    </row>
    <row r="637" spans="1:2" x14ac:dyDescent="0.3">
      <c r="A637" s="94"/>
      <c r="B637" s="94"/>
    </row>
    <row r="638" spans="1:2" x14ac:dyDescent="0.3">
      <c r="A638" s="94"/>
      <c r="B638" s="94"/>
    </row>
    <row r="639" spans="1:2" x14ac:dyDescent="0.3">
      <c r="A639" s="94"/>
      <c r="B639" s="94"/>
    </row>
    <row r="640" spans="1:2" x14ac:dyDescent="0.3">
      <c r="A640" s="94"/>
      <c r="B640" s="94"/>
    </row>
    <row r="641" spans="1:2" x14ac:dyDescent="0.3">
      <c r="A641" s="94"/>
      <c r="B641" s="94"/>
    </row>
    <row r="642" spans="1:2" x14ac:dyDescent="0.3">
      <c r="A642" s="94"/>
      <c r="B642" s="94"/>
    </row>
    <row r="643" spans="1:2" x14ac:dyDescent="0.3">
      <c r="A643" s="94"/>
      <c r="B643" s="94"/>
    </row>
    <row r="644" spans="1:2" x14ac:dyDescent="0.3">
      <c r="A644" s="94"/>
      <c r="B644" s="94"/>
    </row>
    <row r="645" spans="1:2" x14ac:dyDescent="0.3">
      <c r="A645" s="94"/>
      <c r="B645" s="94"/>
    </row>
    <row r="646" spans="1:2" x14ac:dyDescent="0.3">
      <c r="A646" s="94"/>
      <c r="B646" s="94"/>
    </row>
    <row r="647" spans="1:2" x14ac:dyDescent="0.3">
      <c r="A647" s="94"/>
      <c r="B647" s="94"/>
    </row>
    <row r="648" spans="1:2" x14ac:dyDescent="0.3">
      <c r="A648" s="94"/>
      <c r="B648" s="94"/>
    </row>
    <row r="649" spans="1:2" x14ac:dyDescent="0.3">
      <c r="A649" s="94"/>
      <c r="B649" s="94"/>
    </row>
    <row r="650" spans="1:2" x14ac:dyDescent="0.3">
      <c r="A650" s="94"/>
      <c r="B650" s="94"/>
    </row>
    <row r="651" spans="1:2" x14ac:dyDescent="0.3">
      <c r="A651" s="94"/>
      <c r="B651" s="94"/>
    </row>
    <row r="652" spans="1:2" x14ac:dyDescent="0.3">
      <c r="A652" s="94"/>
      <c r="B652" s="94"/>
    </row>
    <row r="653" spans="1:2" x14ac:dyDescent="0.3">
      <c r="A653" s="94"/>
      <c r="B653" s="94"/>
    </row>
    <row r="654" spans="1:2" x14ac:dyDescent="0.3">
      <c r="A654" s="94"/>
      <c r="B654" s="94"/>
    </row>
    <row r="655" spans="1:2" x14ac:dyDescent="0.3">
      <c r="A655" s="94"/>
      <c r="B655" s="94"/>
    </row>
    <row r="656" spans="1:2" x14ac:dyDescent="0.3">
      <c r="A656" s="94"/>
      <c r="B656" s="94"/>
    </row>
    <row r="657" spans="1:2" x14ac:dyDescent="0.3">
      <c r="A657" s="94"/>
      <c r="B657" s="94"/>
    </row>
    <row r="658" spans="1:2" x14ac:dyDescent="0.3">
      <c r="A658" s="94"/>
      <c r="B658" s="94"/>
    </row>
    <row r="659" spans="1:2" x14ac:dyDescent="0.3">
      <c r="A659" s="94"/>
      <c r="B659" s="94"/>
    </row>
    <row r="660" spans="1:2" x14ac:dyDescent="0.3">
      <c r="A660" s="94"/>
      <c r="B660" s="94"/>
    </row>
    <row r="661" spans="1:2" x14ac:dyDescent="0.3">
      <c r="A661" s="94"/>
      <c r="B661" s="94"/>
    </row>
    <row r="662" spans="1:2" x14ac:dyDescent="0.3">
      <c r="A662" s="94"/>
      <c r="B662" s="94"/>
    </row>
    <row r="663" spans="1:2" x14ac:dyDescent="0.3">
      <c r="A663" s="94"/>
      <c r="B663" s="94"/>
    </row>
    <row r="664" spans="1:2" x14ac:dyDescent="0.3">
      <c r="A664" s="94"/>
      <c r="B664" s="94"/>
    </row>
  </sheetData>
  <autoFilter ref="A4:C620"/>
  <mergeCells count="1">
    <mergeCell ref="B1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topLeftCell="A7" workbookViewId="0">
      <selection activeCell="A19" sqref="A19"/>
    </sheetView>
  </sheetViews>
  <sheetFormatPr defaultRowHeight="14.4" x14ac:dyDescent="0.3"/>
  <cols>
    <col min="1" max="1" width="57.33203125" style="63" customWidth="1"/>
    <col min="2" max="2" width="17" style="63" customWidth="1"/>
    <col min="3" max="3" width="11.5546875" style="63" bestFit="1" customWidth="1"/>
    <col min="4" max="5" width="13.6640625" style="63" bestFit="1" customWidth="1"/>
    <col min="6" max="7" width="13.88671875" style="63" customWidth="1"/>
    <col min="8" max="8" width="9.109375" style="63" bestFit="1" customWidth="1"/>
    <col min="9" max="9" width="13.88671875" style="63" customWidth="1"/>
    <col min="10" max="11" width="13.6640625" style="63" bestFit="1" customWidth="1"/>
    <col min="12" max="13" width="13.88671875" style="63" customWidth="1"/>
    <col min="14" max="14" width="9.109375" style="63" bestFit="1" customWidth="1"/>
    <col min="15" max="20" width="9.109375" style="63" customWidth="1"/>
    <col min="21" max="21" width="13.88671875" style="63" customWidth="1"/>
    <col min="22" max="24" width="9.109375" style="63"/>
  </cols>
  <sheetData>
    <row r="1" spans="1:24" x14ac:dyDescent="0.3">
      <c r="A1" s="177" t="s">
        <v>1217</v>
      </c>
      <c r="B1" s="177"/>
      <c r="C1" s="177"/>
      <c r="D1" s="177"/>
      <c r="E1" s="177"/>
      <c r="F1" s="177"/>
      <c r="G1" s="177"/>
      <c r="H1" s="177"/>
    </row>
    <row r="3" spans="1:24" ht="36.75" customHeight="1" x14ac:dyDescent="0.3">
      <c r="A3" s="178" t="s">
        <v>2033</v>
      </c>
      <c r="B3" s="178"/>
      <c r="C3" s="178"/>
      <c r="D3" s="178"/>
      <c r="E3" s="178"/>
      <c r="F3" s="178"/>
      <c r="G3" s="178"/>
      <c r="H3" s="178"/>
    </row>
    <row r="5" spans="1:24" x14ac:dyDescent="0.3">
      <c r="A5" s="63" t="s">
        <v>2034</v>
      </c>
    </row>
    <row r="7" spans="1:24" x14ac:dyDescent="0.3">
      <c r="A7" s="63" t="s">
        <v>1218</v>
      </c>
    </row>
    <row r="9" spans="1:24" ht="40.799999999999997" x14ac:dyDescent="0.3">
      <c r="A9" s="64" t="s">
        <v>1219</v>
      </c>
      <c r="B9" s="65" t="s">
        <v>1220</v>
      </c>
      <c r="C9" s="65" t="s">
        <v>2035</v>
      </c>
      <c r="D9" s="65" t="s">
        <v>2036</v>
      </c>
      <c r="E9" s="65" t="s">
        <v>2037</v>
      </c>
      <c r="F9" s="65" t="s">
        <v>2038</v>
      </c>
      <c r="G9" s="65" t="s">
        <v>1221</v>
      </c>
      <c r="H9" s="65" t="s">
        <v>1222</v>
      </c>
      <c r="I9" s="65" t="s">
        <v>1223</v>
      </c>
    </row>
    <row r="10" spans="1:24" x14ac:dyDescent="0.3">
      <c r="A10" s="65">
        <v>1</v>
      </c>
      <c r="B10" s="64">
        <v>2</v>
      </c>
      <c r="C10" s="65">
        <v>3</v>
      </c>
      <c r="D10" s="64">
        <v>4</v>
      </c>
      <c r="E10" s="65" t="s">
        <v>1224</v>
      </c>
      <c r="F10" s="64">
        <v>6</v>
      </c>
      <c r="G10" s="65" t="s">
        <v>1225</v>
      </c>
      <c r="H10" s="64">
        <v>8</v>
      </c>
      <c r="I10" s="64" t="s">
        <v>2039</v>
      </c>
    </row>
    <row r="11" spans="1:24" ht="20.399999999999999" x14ac:dyDescent="0.3">
      <c r="A11" s="64" t="s">
        <v>1239</v>
      </c>
      <c r="B11" s="66">
        <v>20531.599999999999</v>
      </c>
      <c r="C11" s="66">
        <f>ОДН!E6+ОДН!E11+ОДН!E16+ОДН!E21</f>
        <v>1397.1980013388159</v>
      </c>
      <c r="D11" s="66">
        <f>ОДН!G6+ОДН!G11+ОДН!G16+ОДН!G21</f>
        <v>313.09496031366547</v>
      </c>
      <c r="E11" s="66">
        <f>C11-D11</f>
        <v>1084.1030410251503</v>
      </c>
      <c r="F11" s="66">
        <f>ОДН!I6+ОДН!I11+ОДН!I16+ОДН!I21+ОДН!I26+ОДН!I31</f>
        <v>775.34250747505882</v>
      </c>
      <c r="G11" s="66">
        <f>E11-F11</f>
        <v>308.76053355009151</v>
      </c>
      <c r="H11" s="67">
        <f>Свод!AJ1</f>
        <v>2718.82</v>
      </c>
      <c r="I11" s="66">
        <f>G11/B11</f>
        <v>1.5038308439190884E-2</v>
      </c>
      <c r="V11" s="68"/>
      <c r="W11" s="68"/>
      <c r="X11" s="68"/>
    </row>
    <row r="13" spans="1:24" x14ac:dyDescent="0.3">
      <c r="A13" s="63" t="s">
        <v>1226</v>
      </c>
    </row>
    <row r="15" spans="1:24" x14ac:dyDescent="0.3">
      <c r="A15" s="69" t="s">
        <v>1227</v>
      </c>
      <c r="B15" s="169" t="s">
        <v>174</v>
      </c>
    </row>
    <row r="16" spans="1:24" x14ac:dyDescent="0.3">
      <c r="A16" s="69" t="s">
        <v>1228</v>
      </c>
      <c r="B16" s="170" t="str">
        <f>VLOOKUP(B15,Свод!A:B,2,0)</f>
        <v>Апт. 106</v>
      </c>
    </row>
    <row r="17" spans="1:3" s="63" customFormat="1" ht="10.199999999999999" x14ac:dyDescent="0.2">
      <c r="A17" s="69" t="s">
        <v>1229</v>
      </c>
      <c r="B17" s="170">
        <f>VLOOKUP(B16,Площадь!A:B,2,0)</f>
        <v>51.5</v>
      </c>
    </row>
    <row r="18" spans="1:3" s="63" customFormat="1" ht="10.199999999999999" x14ac:dyDescent="0.2">
      <c r="A18" s="69" t="s">
        <v>1320</v>
      </c>
      <c r="B18" s="171" t="str">
        <f>VLOOKUP(B15,Свод!A:S,19,0)</f>
        <v>20,969</v>
      </c>
    </row>
    <row r="19" spans="1:3" s="63" customFormat="1" ht="10.199999999999999" x14ac:dyDescent="0.2">
      <c r="A19" s="69" t="s">
        <v>2048</v>
      </c>
      <c r="B19" s="171">
        <f>VLOOKUP(B15,Свод!A:T,20,0)</f>
        <v>24.346699999999998</v>
      </c>
      <c r="C19" s="63" t="s">
        <v>2046</v>
      </c>
    </row>
    <row r="20" spans="1:3" s="63" customFormat="1" ht="10.199999999999999" x14ac:dyDescent="0.2">
      <c r="A20" s="69" t="s">
        <v>1230</v>
      </c>
      <c r="B20" s="172"/>
      <c r="C20" s="63" t="s">
        <v>1231</v>
      </c>
    </row>
    <row r="21" spans="1:3" s="63" customFormat="1" ht="10.199999999999999" x14ac:dyDescent="0.2">
      <c r="A21" s="69" t="s">
        <v>1232</v>
      </c>
      <c r="B21" s="171">
        <f>B19-B18</f>
        <v>3.3776999999999973</v>
      </c>
      <c r="C21" s="63" t="s">
        <v>2040</v>
      </c>
    </row>
    <row r="22" spans="1:3" s="63" customFormat="1" ht="10.199999999999999" x14ac:dyDescent="0.2">
      <c r="A22" s="69" t="s">
        <v>1233</v>
      </c>
      <c r="B22" s="171">
        <f>VLOOKUP(B15,Свод!A:AN,40,0)</f>
        <v>0.82443837343430282</v>
      </c>
      <c r="C22" s="63" t="s">
        <v>1234</v>
      </c>
    </row>
    <row r="23" spans="1:3" s="63" customFormat="1" ht="10.199999999999999" x14ac:dyDescent="0.2">
      <c r="A23" s="69" t="s">
        <v>2041</v>
      </c>
      <c r="B23" s="171">
        <f>B21+B22</f>
        <v>4.2021383734343001</v>
      </c>
      <c r="C23" s="63" t="s">
        <v>1235</v>
      </c>
    </row>
    <row r="24" spans="1:3" s="63" customFormat="1" ht="10.199999999999999" x14ac:dyDescent="0.2">
      <c r="A24" s="69" t="s">
        <v>2042</v>
      </c>
      <c r="B24" s="173">
        <f>VLOOKUP(B15,Свод!A:AO,41,0)</f>
        <v>7310.36</v>
      </c>
    </row>
    <row r="25" spans="1:3" s="63" customFormat="1" ht="10.199999999999999" x14ac:dyDescent="0.2">
      <c r="A25" s="69" t="s">
        <v>2043</v>
      </c>
      <c r="B25" s="173">
        <f>B23*H11</f>
        <v>11424.857852460644</v>
      </c>
    </row>
    <row r="26" spans="1:3" s="63" customFormat="1" ht="10.199999999999999" x14ac:dyDescent="0.2">
      <c r="A26" s="69" t="s">
        <v>1236</v>
      </c>
      <c r="B26" s="173">
        <f>B25-B24</f>
        <v>4114.497852460644</v>
      </c>
      <c r="C26" s="63" t="s">
        <v>2047</v>
      </c>
    </row>
    <row r="28" spans="1:3" s="63" customFormat="1" ht="10.199999999999999" x14ac:dyDescent="0.2">
      <c r="A28" s="63" t="s">
        <v>1237</v>
      </c>
      <c r="B28" s="70"/>
      <c r="C28" s="71"/>
    </row>
    <row r="29" spans="1:3" x14ac:dyDescent="0.3">
      <c r="B29" s="70"/>
    </row>
    <row r="30" spans="1:3" s="63" customFormat="1" ht="10.199999999999999" x14ac:dyDescent="0.2">
      <c r="A30" s="63" t="s">
        <v>1238</v>
      </c>
    </row>
    <row r="33" spans="2:2" x14ac:dyDescent="0.3">
      <c r="B33" s="72"/>
    </row>
    <row r="34" spans="2:2" x14ac:dyDescent="0.3">
      <c r="B34" s="72"/>
    </row>
  </sheetData>
  <mergeCells count="2">
    <mergeCell ref="A1:H1"/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ОДН</vt:lpstr>
      <vt:lpstr>Свод</vt:lpstr>
      <vt:lpstr>Объем</vt:lpstr>
      <vt:lpstr>Лист1</vt:lpstr>
      <vt:lpstr>Площадь</vt:lpstr>
      <vt:lpstr>Расчет для жителей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Наумова Мария</dc:creator>
  <cp:lastModifiedBy>Курбатова Мария</cp:lastModifiedBy>
  <dcterms:created xsi:type="dcterms:W3CDTF">2020-12-10T06:44:35Z</dcterms:created>
  <dcterms:modified xsi:type="dcterms:W3CDTF">2024-04-04T10:44:29Z</dcterms:modified>
</cp:coreProperties>
</file>