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ndarenko.si\Desktop\"/>
    </mc:Choice>
  </mc:AlternateContent>
  <bookViews>
    <workbookView xWindow="0" yWindow="0" windowWidth="23040" windowHeight="10452" tabRatio="813"/>
  </bookViews>
  <sheets>
    <sheet name="Расшифровка" sheetId="2" r:id="rId1"/>
    <sheet name="Отопление 1.12" sheetId="7" state="hidden" r:id="rId2"/>
    <sheet name="РСО+Подогрев" sheetId="4" state="hidden" r:id="rId3"/>
    <sheet name="Площадь" sheetId="3" state="hidden" r:id="rId4"/>
    <sheet name="Тариф" sheetId="6" state="hidden" r:id="rId5"/>
    <sheet name="Проверка в разрезе лс" sheetId="13" state="hidden" r:id="rId6"/>
  </sheets>
  <definedNames>
    <definedName name="_xlnm._FilterDatabase" localSheetId="1" hidden="1">'Отопление 1.12'!$A$2:$Q$207</definedName>
  </definedNames>
  <calcPr calcId="162913"/>
</workbook>
</file>

<file path=xl/calcChain.xml><?xml version="1.0" encoding="utf-8"?>
<calcChain xmlns="http://schemas.openxmlformats.org/spreadsheetml/2006/main">
  <c r="K19" i="2" l="1"/>
  <c r="K18" i="2"/>
  <c r="K17" i="2"/>
  <c r="K11" i="2"/>
  <c r="K10" i="2"/>
  <c r="K9" i="2"/>
  <c r="K8" i="2"/>
  <c r="U206" i="13"/>
  <c r="R206" i="13"/>
  <c r="O206" i="13"/>
  <c r="L206" i="13"/>
  <c r="I206" i="13"/>
  <c r="F206" i="13"/>
  <c r="C206" i="13"/>
  <c r="U205" i="13"/>
  <c r="R205" i="13"/>
  <c r="O205" i="13"/>
  <c r="L205" i="13"/>
  <c r="I205" i="13"/>
  <c r="F205" i="13"/>
  <c r="C205" i="13"/>
  <c r="U204" i="13"/>
  <c r="R204" i="13"/>
  <c r="O204" i="13"/>
  <c r="L204" i="13"/>
  <c r="I204" i="13"/>
  <c r="F204" i="13"/>
  <c r="C204" i="13"/>
  <c r="U203" i="13"/>
  <c r="R203" i="13"/>
  <c r="O203" i="13"/>
  <c r="L203" i="13"/>
  <c r="I203" i="13"/>
  <c r="F203" i="13"/>
  <c r="C203" i="13"/>
  <c r="U202" i="13"/>
  <c r="X202" i="13" s="1"/>
  <c r="R202" i="13"/>
  <c r="O202" i="13"/>
  <c r="L202" i="13"/>
  <c r="I202" i="13"/>
  <c r="F202" i="13"/>
  <c r="C202" i="13"/>
  <c r="U201" i="13"/>
  <c r="R201" i="13"/>
  <c r="O201" i="13"/>
  <c r="L201" i="13"/>
  <c r="I201" i="13"/>
  <c r="F201" i="13"/>
  <c r="C201" i="13"/>
  <c r="U200" i="13"/>
  <c r="R200" i="13"/>
  <c r="O200" i="13"/>
  <c r="L200" i="13"/>
  <c r="I200" i="13"/>
  <c r="F200" i="13"/>
  <c r="C200" i="13"/>
  <c r="U199" i="13"/>
  <c r="R199" i="13"/>
  <c r="O199" i="13"/>
  <c r="L199" i="13"/>
  <c r="I199" i="13"/>
  <c r="F199" i="13"/>
  <c r="C199" i="13"/>
  <c r="U198" i="13"/>
  <c r="R198" i="13"/>
  <c r="O198" i="13"/>
  <c r="L198" i="13"/>
  <c r="I198" i="13"/>
  <c r="F198" i="13"/>
  <c r="C198" i="13"/>
  <c r="U197" i="13"/>
  <c r="R197" i="13"/>
  <c r="O197" i="13"/>
  <c r="L197" i="13"/>
  <c r="I197" i="13"/>
  <c r="F197" i="13"/>
  <c r="C197" i="13"/>
  <c r="U196" i="13"/>
  <c r="R196" i="13"/>
  <c r="O196" i="13"/>
  <c r="L196" i="13"/>
  <c r="I196" i="13"/>
  <c r="F196" i="13"/>
  <c r="C196" i="13"/>
  <c r="U195" i="13"/>
  <c r="R195" i="13"/>
  <c r="O195" i="13"/>
  <c r="L195" i="13"/>
  <c r="I195" i="13"/>
  <c r="F195" i="13"/>
  <c r="C195" i="13"/>
  <c r="U194" i="13"/>
  <c r="R194" i="13"/>
  <c r="O194" i="13"/>
  <c r="L194" i="13"/>
  <c r="I194" i="13"/>
  <c r="F194" i="13"/>
  <c r="C194" i="13"/>
  <c r="U193" i="13"/>
  <c r="X193" i="13" s="1"/>
  <c r="R193" i="13"/>
  <c r="O193" i="13"/>
  <c r="L193" i="13"/>
  <c r="I193" i="13"/>
  <c r="F193" i="13"/>
  <c r="C193" i="13"/>
  <c r="U192" i="13"/>
  <c r="R192" i="13"/>
  <c r="O192" i="13"/>
  <c r="L192" i="13"/>
  <c r="I192" i="13"/>
  <c r="F192" i="13"/>
  <c r="C192" i="13"/>
  <c r="U191" i="13"/>
  <c r="X191" i="13" s="1"/>
  <c r="R191" i="13"/>
  <c r="O191" i="13"/>
  <c r="L191" i="13"/>
  <c r="I191" i="13"/>
  <c r="F191" i="13"/>
  <c r="C191" i="13"/>
  <c r="U190" i="13"/>
  <c r="R190" i="13"/>
  <c r="O190" i="13"/>
  <c r="L190" i="13"/>
  <c r="I190" i="13"/>
  <c r="F190" i="13"/>
  <c r="C190" i="13"/>
  <c r="U189" i="13"/>
  <c r="R189" i="13"/>
  <c r="O189" i="13"/>
  <c r="L189" i="13"/>
  <c r="I189" i="13"/>
  <c r="F189" i="13"/>
  <c r="C189" i="13"/>
  <c r="U188" i="13"/>
  <c r="R188" i="13"/>
  <c r="O188" i="13"/>
  <c r="L188" i="13"/>
  <c r="I188" i="13"/>
  <c r="F188" i="13"/>
  <c r="C188" i="13"/>
  <c r="U187" i="13"/>
  <c r="R187" i="13"/>
  <c r="O187" i="13"/>
  <c r="L187" i="13"/>
  <c r="I187" i="13"/>
  <c r="F187" i="13"/>
  <c r="C187" i="13"/>
  <c r="U186" i="13"/>
  <c r="X186" i="13" s="1"/>
  <c r="R186" i="13"/>
  <c r="O186" i="13"/>
  <c r="L186" i="13"/>
  <c r="I186" i="13"/>
  <c r="F186" i="13"/>
  <c r="C186" i="13"/>
  <c r="U185" i="13"/>
  <c r="R185" i="13"/>
  <c r="O185" i="13"/>
  <c r="L185" i="13"/>
  <c r="I185" i="13"/>
  <c r="F185" i="13"/>
  <c r="C185" i="13"/>
  <c r="U184" i="13"/>
  <c r="R184" i="13"/>
  <c r="O184" i="13"/>
  <c r="L184" i="13"/>
  <c r="I184" i="13"/>
  <c r="F184" i="13"/>
  <c r="C184" i="13"/>
  <c r="U183" i="13"/>
  <c r="R183" i="13"/>
  <c r="O183" i="13"/>
  <c r="L183" i="13"/>
  <c r="I183" i="13"/>
  <c r="F183" i="13"/>
  <c r="C183" i="13"/>
  <c r="U182" i="13"/>
  <c r="R182" i="13"/>
  <c r="O182" i="13"/>
  <c r="L182" i="13"/>
  <c r="I182" i="13"/>
  <c r="F182" i="13"/>
  <c r="C182" i="13"/>
  <c r="U181" i="13"/>
  <c r="R181" i="13"/>
  <c r="O181" i="13"/>
  <c r="L181" i="13"/>
  <c r="I181" i="13"/>
  <c r="F181" i="13"/>
  <c r="C181" i="13"/>
  <c r="U180" i="13"/>
  <c r="R180" i="13"/>
  <c r="O180" i="13"/>
  <c r="L180" i="13"/>
  <c r="I180" i="13"/>
  <c r="F180" i="13"/>
  <c r="C180" i="13"/>
  <c r="U179" i="13"/>
  <c r="R179" i="13"/>
  <c r="O179" i="13"/>
  <c r="L179" i="13"/>
  <c r="I179" i="13"/>
  <c r="F179" i="13"/>
  <c r="C179" i="13"/>
  <c r="U178" i="13"/>
  <c r="R178" i="13"/>
  <c r="O178" i="13"/>
  <c r="L178" i="13"/>
  <c r="I178" i="13"/>
  <c r="F178" i="13"/>
  <c r="C178" i="13"/>
  <c r="U177" i="13"/>
  <c r="X177" i="13" s="1"/>
  <c r="R177" i="13"/>
  <c r="O177" i="13"/>
  <c r="L177" i="13"/>
  <c r="I177" i="13"/>
  <c r="F177" i="13"/>
  <c r="C177" i="13"/>
  <c r="U176" i="13"/>
  <c r="R176" i="13"/>
  <c r="O176" i="13"/>
  <c r="L176" i="13"/>
  <c r="I176" i="13"/>
  <c r="F176" i="13"/>
  <c r="C176" i="13"/>
  <c r="U175" i="13"/>
  <c r="X175" i="13" s="1"/>
  <c r="R175" i="13"/>
  <c r="O175" i="13"/>
  <c r="L175" i="13"/>
  <c r="I175" i="13"/>
  <c r="F175" i="13"/>
  <c r="C175" i="13"/>
  <c r="U174" i="13"/>
  <c r="R174" i="13"/>
  <c r="O174" i="13"/>
  <c r="L174" i="13"/>
  <c r="I174" i="13"/>
  <c r="F174" i="13"/>
  <c r="C174" i="13"/>
  <c r="U173" i="13"/>
  <c r="R173" i="13"/>
  <c r="O173" i="13"/>
  <c r="L173" i="13"/>
  <c r="I173" i="13"/>
  <c r="F173" i="13"/>
  <c r="C173" i="13"/>
  <c r="U172" i="13"/>
  <c r="R172" i="13"/>
  <c r="O172" i="13"/>
  <c r="L172" i="13"/>
  <c r="I172" i="13"/>
  <c r="F172" i="13"/>
  <c r="C172" i="13"/>
  <c r="U171" i="13"/>
  <c r="R171" i="13"/>
  <c r="O171" i="13"/>
  <c r="L171" i="13"/>
  <c r="I171" i="13"/>
  <c r="F171" i="13"/>
  <c r="C171" i="13"/>
  <c r="U170" i="13"/>
  <c r="X170" i="13" s="1"/>
  <c r="R170" i="13"/>
  <c r="O170" i="13"/>
  <c r="L170" i="13"/>
  <c r="I170" i="13"/>
  <c r="F170" i="13"/>
  <c r="C170" i="13"/>
  <c r="U169" i="13"/>
  <c r="R169" i="13"/>
  <c r="O169" i="13"/>
  <c r="L169" i="13"/>
  <c r="I169" i="13"/>
  <c r="F169" i="13"/>
  <c r="C169" i="13"/>
  <c r="U168" i="13"/>
  <c r="R168" i="13"/>
  <c r="O168" i="13"/>
  <c r="L168" i="13"/>
  <c r="I168" i="13"/>
  <c r="F168" i="13"/>
  <c r="C168" i="13"/>
  <c r="U167" i="13"/>
  <c r="R167" i="13"/>
  <c r="O167" i="13"/>
  <c r="L167" i="13"/>
  <c r="I167" i="13"/>
  <c r="F167" i="13"/>
  <c r="C167" i="13"/>
  <c r="U166" i="13"/>
  <c r="R166" i="13"/>
  <c r="O166" i="13"/>
  <c r="L166" i="13"/>
  <c r="I166" i="13"/>
  <c r="F166" i="13"/>
  <c r="C166" i="13"/>
  <c r="U165" i="13"/>
  <c r="R165" i="13"/>
  <c r="O165" i="13"/>
  <c r="L165" i="13"/>
  <c r="I165" i="13"/>
  <c r="F165" i="13"/>
  <c r="C165" i="13"/>
  <c r="U164" i="13"/>
  <c r="R164" i="13"/>
  <c r="O164" i="13"/>
  <c r="L164" i="13"/>
  <c r="I164" i="13"/>
  <c r="F164" i="13"/>
  <c r="C164" i="13"/>
  <c r="U163" i="13"/>
  <c r="R163" i="13"/>
  <c r="O163" i="13"/>
  <c r="L163" i="13"/>
  <c r="I163" i="13"/>
  <c r="F163" i="13"/>
  <c r="C163" i="13"/>
  <c r="U162" i="13"/>
  <c r="R162" i="13"/>
  <c r="O162" i="13"/>
  <c r="L162" i="13"/>
  <c r="I162" i="13"/>
  <c r="F162" i="13"/>
  <c r="C162" i="13"/>
  <c r="U161" i="13"/>
  <c r="X161" i="13" s="1"/>
  <c r="R161" i="13"/>
  <c r="O161" i="13"/>
  <c r="L161" i="13"/>
  <c r="I161" i="13"/>
  <c r="F161" i="13"/>
  <c r="C161" i="13"/>
  <c r="U160" i="13"/>
  <c r="R160" i="13"/>
  <c r="O160" i="13"/>
  <c r="L160" i="13"/>
  <c r="I160" i="13"/>
  <c r="F160" i="13"/>
  <c r="C160" i="13"/>
  <c r="U159" i="13"/>
  <c r="X159" i="13" s="1"/>
  <c r="R159" i="13"/>
  <c r="O159" i="13"/>
  <c r="L159" i="13"/>
  <c r="I159" i="13"/>
  <c r="F159" i="13"/>
  <c r="C159" i="13"/>
  <c r="U158" i="13"/>
  <c r="R158" i="13"/>
  <c r="O158" i="13"/>
  <c r="L158" i="13"/>
  <c r="I158" i="13"/>
  <c r="F158" i="13"/>
  <c r="C158" i="13"/>
  <c r="U157" i="13"/>
  <c r="R157" i="13"/>
  <c r="O157" i="13"/>
  <c r="L157" i="13"/>
  <c r="I157" i="13"/>
  <c r="F157" i="13"/>
  <c r="C157" i="13"/>
  <c r="U156" i="13"/>
  <c r="R156" i="13"/>
  <c r="O156" i="13"/>
  <c r="L156" i="13"/>
  <c r="I156" i="13"/>
  <c r="F156" i="13"/>
  <c r="C156" i="13"/>
  <c r="U155" i="13"/>
  <c r="R155" i="13"/>
  <c r="O155" i="13"/>
  <c r="L155" i="13"/>
  <c r="I155" i="13"/>
  <c r="F155" i="13"/>
  <c r="C155" i="13"/>
  <c r="U154" i="13"/>
  <c r="X154" i="13" s="1"/>
  <c r="R154" i="13"/>
  <c r="O154" i="13"/>
  <c r="L154" i="13"/>
  <c r="I154" i="13"/>
  <c r="F154" i="13"/>
  <c r="C154" i="13"/>
  <c r="U153" i="13"/>
  <c r="R153" i="13"/>
  <c r="O153" i="13"/>
  <c r="L153" i="13"/>
  <c r="I153" i="13"/>
  <c r="F153" i="13"/>
  <c r="C153" i="13"/>
  <c r="U152" i="13"/>
  <c r="R152" i="13"/>
  <c r="O152" i="13"/>
  <c r="L152" i="13"/>
  <c r="I152" i="13"/>
  <c r="F152" i="13"/>
  <c r="C152" i="13"/>
  <c r="U151" i="13"/>
  <c r="R151" i="13"/>
  <c r="O151" i="13"/>
  <c r="L151" i="13"/>
  <c r="I151" i="13"/>
  <c r="F151" i="13"/>
  <c r="C151" i="13"/>
  <c r="U150" i="13"/>
  <c r="R150" i="13"/>
  <c r="O150" i="13"/>
  <c r="L150" i="13"/>
  <c r="I150" i="13"/>
  <c r="F150" i="13"/>
  <c r="C150" i="13"/>
  <c r="U149" i="13"/>
  <c r="R149" i="13"/>
  <c r="O149" i="13"/>
  <c r="L149" i="13"/>
  <c r="I149" i="13"/>
  <c r="F149" i="13"/>
  <c r="C149" i="13"/>
  <c r="U148" i="13"/>
  <c r="R148" i="13"/>
  <c r="O148" i="13"/>
  <c r="L148" i="13"/>
  <c r="I148" i="13"/>
  <c r="F148" i="13"/>
  <c r="C148" i="13"/>
  <c r="U147" i="13"/>
  <c r="R147" i="13"/>
  <c r="O147" i="13"/>
  <c r="L147" i="13"/>
  <c r="I147" i="13"/>
  <c r="F147" i="13"/>
  <c r="C147" i="13"/>
  <c r="U146" i="13"/>
  <c r="R146" i="13"/>
  <c r="O146" i="13"/>
  <c r="L146" i="13"/>
  <c r="I146" i="13"/>
  <c r="F146" i="13"/>
  <c r="C146" i="13"/>
  <c r="U145" i="13"/>
  <c r="X145" i="13" s="1"/>
  <c r="R145" i="13"/>
  <c r="O145" i="13"/>
  <c r="L145" i="13"/>
  <c r="I145" i="13"/>
  <c r="F145" i="13"/>
  <c r="C145" i="13"/>
  <c r="U144" i="13"/>
  <c r="R144" i="13"/>
  <c r="O144" i="13"/>
  <c r="L144" i="13"/>
  <c r="I144" i="13"/>
  <c r="F144" i="13"/>
  <c r="C144" i="13"/>
  <c r="U143" i="13"/>
  <c r="R143" i="13"/>
  <c r="O143" i="13"/>
  <c r="L143" i="13"/>
  <c r="I143" i="13"/>
  <c r="F143" i="13"/>
  <c r="C143" i="13"/>
  <c r="U142" i="13"/>
  <c r="R142" i="13"/>
  <c r="O142" i="13"/>
  <c r="L142" i="13"/>
  <c r="I142" i="13"/>
  <c r="F142" i="13"/>
  <c r="C142" i="13"/>
  <c r="U141" i="13"/>
  <c r="R141" i="13"/>
  <c r="O141" i="13"/>
  <c r="L141" i="13"/>
  <c r="I141" i="13"/>
  <c r="F141" i="13"/>
  <c r="C141" i="13"/>
  <c r="U140" i="13"/>
  <c r="R140" i="13"/>
  <c r="O140" i="13"/>
  <c r="L140" i="13"/>
  <c r="I140" i="13"/>
  <c r="F140" i="13"/>
  <c r="C140" i="13"/>
  <c r="U139" i="13"/>
  <c r="R139" i="13"/>
  <c r="O139" i="13"/>
  <c r="L139" i="13"/>
  <c r="I139" i="13"/>
  <c r="F139" i="13"/>
  <c r="C139" i="13"/>
  <c r="U138" i="13"/>
  <c r="X138" i="13" s="1"/>
  <c r="R138" i="13"/>
  <c r="O138" i="13"/>
  <c r="L138" i="13"/>
  <c r="I138" i="13"/>
  <c r="F138" i="13"/>
  <c r="C138" i="13"/>
  <c r="U137" i="13"/>
  <c r="R137" i="13"/>
  <c r="O137" i="13"/>
  <c r="L137" i="13"/>
  <c r="I137" i="13"/>
  <c r="F137" i="13"/>
  <c r="C137" i="13"/>
  <c r="U136" i="13"/>
  <c r="R136" i="13"/>
  <c r="O136" i="13"/>
  <c r="L136" i="13"/>
  <c r="I136" i="13"/>
  <c r="F136" i="13"/>
  <c r="C136" i="13"/>
  <c r="U135" i="13"/>
  <c r="R135" i="13"/>
  <c r="O135" i="13"/>
  <c r="L135" i="13"/>
  <c r="I135" i="13"/>
  <c r="F135" i="13"/>
  <c r="C135" i="13"/>
  <c r="U134" i="13"/>
  <c r="R134" i="13"/>
  <c r="O134" i="13"/>
  <c r="L134" i="13"/>
  <c r="I134" i="13"/>
  <c r="F134" i="13"/>
  <c r="C134" i="13"/>
  <c r="U133" i="13"/>
  <c r="R133" i="13"/>
  <c r="O133" i="13"/>
  <c r="L133" i="13"/>
  <c r="I133" i="13"/>
  <c r="F133" i="13"/>
  <c r="C133" i="13"/>
  <c r="U132" i="13"/>
  <c r="R132" i="13"/>
  <c r="O132" i="13"/>
  <c r="L132" i="13"/>
  <c r="I132" i="13"/>
  <c r="F132" i="13"/>
  <c r="C132" i="13"/>
  <c r="U131" i="13"/>
  <c r="R131" i="13"/>
  <c r="O131" i="13"/>
  <c r="L131" i="13"/>
  <c r="I131" i="13"/>
  <c r="F131" i="13"/>
  <c r="C131" i="13"/>
  <c r="U130" i="13"/>
  <c r="R130" i="13"/>
  <c r="O130" i="13"/>
  <c r="L130" i="13"/>
  <c r="I130" i="13"/>
  <c r="F130" i="13"/>
  <c r="C130" i="13"/>
  <c r="U129" i="13"/>
  <c r="X129" i="13" s="1"/>
  <c r="R129" i="13"/>
  <c r="O129" i="13"/>
  <c r="L129" i="13"/>
  <c r="I129" i="13"/>
  <c r="F129" i="13"/>
  <c r="C129" i="13"/>
  <c r="U128" i="13"/>
  <c r="R128" i="13"/>
  <c r="O128" i="13"/>
  <c r="L128" i="13"/>
  <c r="I128" i="13"/>
  <c r="F128" i="13"/>
  <c r="C128" i="13"/>
  <c r="U127" i="13"/>
  <c r="R127" i="13"/>
  <c r="O127" i="13"/>
  <c r="L127" i="13"/>
  <c r="I127" i="13"/>
  <c r="F127" i="13"/>
  <c r="C127" i="13"/>
  <c r="U126" i="13"/>
  <c r="R126" i="13"/>
  <c r="O126" i="13"/>
  <c r="L126" i="13"/>
  <c r="I126" i="13"/>
  <c r="F126" i="13"/>
  <c r="C126" i="13"/>
  <c r="U125" i="13"/>
  <c r="R125" i="13"/>
  <c r="O125" i="13"/>
  <c r="L125" i="13"/>
  <c r="I125" i="13"/>
  <c r="F125" i="13"/>
  <c r="C125" i="13"/>
  <c r="U124" i="13"/>
  <c r="R124" i="13"/>
  <c r="O124" i="13"/>
  <c r="L124" i="13"/>
  <c r="I124" i="13"/>
  <c r="F124" i="13"/>
  <c r="C124" i="13"/>
  <c r="U123" i="13"/>
  <c r="R123" i="13"/>
  <c r="O123" i="13"/>
  <c r="L123" i="13"/>
  <c r="I123" i="13"/>
  <c r="F123" i="13"/>
  <c r="C123" i="13"/>
  <c r="X122" i="13"/>
  <c r="U122" i="13"/>
  <c r="R122" i="13"/>
  <c r="O122" i="13"/>
  <c r="L122" i="13"/>
  <c r="I122" i="13"/>
  <c r="F122" i="13"/>
  <c r="C122" i="13"/>
  <c r="U121" i="13"/>
  <c r="R121" i="13"/>
  <c r="O121" i="13"/>
  <c r="L121" i="13"/>
  <c r="I121" i="13"/>
  <c r="F121" i="13"/>
  <c r="C121" i="13"/>
  <c r="U120" i="13"/>
  <c r="X120" i="13" s="1"/>
  <c r="R120" i="13"/>
  <c r="O120" i="13"/>
  <c r="L120" i="13"/>
  <c r="I120" i="13"/>
  <c r="F120" i="13"/>
  <c r="C120" i="13"/>
  <c r="U119" i="13"/>
  <c r="R119" i="13"/>
  <c r="O119" i="13"/>
  <c r="L119" i="13"/>
  <c r="X119" i="13" s="1"/>
  <c r="I119" i="13"/>
  <c r="F119" i="13"/>
  <c r="C119" i="13"/>
  <c r="U118" i="13"/>
  <c r="X118" i="13" s="1"/>
  <c r="R118" i="13"/>
  <c r="O118" i="13"/>
  <c r="L118" i="13"/>
  <c r="I118" i="13"/>
  <c r="F118" i="13"/>
  <c r="C118" i="13"/>
  <c r="U117" i="13"/>
  <c r="R117" i="13"/>
  <c r="O117" i="13"/>
  <c r="L117" i="13"/>
  <c r="I117" i="13"/>
  <c r="F117" i="13"/>
  <c r="C117" i="13"/>
  <c r="U116" i="13"/>
  <c r="X116" i="13" s="1"/>
  <c r="R116" i="13"/>
  <c r="O116" i="13"/>
  <c r="L116" i="13"/>
  <c r="I116" i="13"/>
  <c r="F116" i="13"/>
  <c r="C116" i="13"/>
  <c r="U115" i="13"/>
  <c r="R115" i="13"/>
  <c r="O115" i="13"/>
  <c r="L115" i="13"/>
  <c r="I115" i="13"/>
  <c r="F115" i="13"/>
  <c r="C115" i="13"/>
  <c r="U114" i="13"/>
  <c r="X114" i="13" s="1"/>
  <c r="R114" i="13"/>
  <c r="O114" i="13"/>
  <c r="L114" i="13"/>
  <c r="I114" i="13"/>
  <c r="F114" i="13"/>
  <c r="C114" i="13"/>
  <c r="U113" i="13"/>
  <c r="R113" i="13"/>
  <c r="O113" i="13"/>
  <c r="L113" i="13"/>
  <c r="I113" i="13"/>
  <c r="F113" i="13"/>
  <c r="C113" i="13"/>
  <c r="U112" i="13"/>
  <c r="X112" i="13" s="1"/>
  <c r="R112" i="13"/>
  <c r="O112" i="13"/>
  <c r="L112" i="13"/>
  <c r="I112" i="13"/>
  <c r="F112" i="13"/>
  <c r="C112" i="13"/>
  <c r="U111" i="13"/>
  <c r="R111" i="13"/>
  <c r="O111" i="13"/>
  <c r="L111" i="13"/>
  <c r="I111" i="13"/>
  <c r="F111" i="13"/>
  <c r="C111" i="13"/>
  <c r="U110" i="13"/>
  <c r="R110" i="13"/>
  <c r="O110" i="13"/>
  <c r="L110" i="13"/>
  <c r="X110" i="13" s="1"/>
  <c r="I110" i="13"/>
  <c r="F110" i="13"/>
  <c r="C110" i="13"/>
  <c r="U109" i="13"/>
  <c r="R109" i="13"/>
  <c r="O109" i="13"/>
  <c r="L109" i="13"/>
  <c r="I109" i="13"/>
  <c r="F109" i="13"/>
  <c r="C109" i="13"/>
  <c r="U108" i="13"/>
  <c r="X108" i="13" s="1"/>
  <c r="R108" i="13"/>
  <c r="O108" i="13"/>
  <c r="L108" i="13"/>
  <c r="I108" i="13"/>
  <c r="F108" i="13"/>
  <c r="C108" i="13"/>
  <c r="U107" i="13"/>
  <c r="R107" i="13"/>
  <c r="O107" i="13"/>
  <c r="L107" i="13"/>
  <c r="I107" i="13"/>
  <c r="F107" i="13"/>
  <c r="C107" i="13"/>
  <c r="U106" i="13"/>
  <c r="X106" i="13" s="1"/>
  <c r="R106" i="13"/>
  <c r="O106" i="13"/>
  <c r="L106" i="13"/>
  <c r="I106" i="13"/>
  <c r="F106" i="13"/>
  <c r="C106" i="13"/>
  <c r="U105" i="13"/>
  <c r="R105" i="13"/>
  <c r="O105" i="13"/>
  <c r="L105" i="13"/>
  <c r="I105" i="13"/>
  <c r="F105" i="13"/>
  <c r="C105" i="13"/>
  <c r="U104" i="13"/>
  <c r="X104" i="13" s="1"/>
  <c r="R104" i="13"/>
  <c r="O104" i="13"/>
  <c r="L104" i="13"/>
  <c r="I104" i="13"/>
  <c r="F104" i="13"/>
  <c r="C104" i="13"/>
  <c r="U103" i="13"/>
  <c r="R103" i="13"/>
  <c r="O103" i="13"/>
  <c r="L103" i="13"/>
  <c r="I103" i="13"/>
  <c r="F103" i="13"/>
  <c r="C103" i="13"/>
  <c r="U102" i="13"/>
  <c r="R102" i="13"/>
  <c r="O102" i="13"/>
  <c r="X102" i="13" s="1"/>
  <c r="L102" i="13"/>
  <c r="I102" i="13"/>
  <c r="F102" i="13"/>
  <c r="C102" i="13"/>
  <c r="U101" i="13"/>
  <c r="R101" i="13"/>
  <c r="O101" i="13"/>
  <c r="L101" i="13"/>
  <c r="I101" i="13"/>
  <c r="F101" i="13"/>
  <c r="C101" i="13"/>
  <c r="U100" i="13"/>
  <c r="X100" i="13" s="1"/>
  <c r="R100" i="13"/>
  <c r="O100" i="13"/>
  <c r="L100" i="13"/>
  <c r="I100" i="13"/>
  <c r="F100" i="13"/>
  <c r="C100" i="13"/>
  <c r="U99" i="13"/>
  <c r="R99" i="13"/>
  <c r="O99" i="13"/>
  <c r="L99" i="13"/>
  <c r="X99" i="13" s="1"/>
  <c r="I99" i="13"/>
  <c r="F99" i="13"/>
  <c r="C99" i="13"/>
  <c r="U98" i="13"/>
  <c r="X98" i="13" s="1"/>
  <c r="R98" i="13"/>
  <c r="O98" i="13"/>
  <c r="L98" i="13"/>
  <c r="I98" i="13"/>
  <c r="F98" i="13"/>
  <c r="C98" i="13"/>
  <c r="U97" i="13"/>
  <c r="R97" i="13"/>
  <c r="O97" i="13"/>
  <c r="L97" i="13"/>
  <c r="I97" i="13"/>
  <c r="F97" i="13"/>
  <c r="C97" i="13"/>
  <c r="U96" i="13"/>
  <c r="R96" i="13"/>
  <c r="O96" i="13"/>
  <c r="X96" i="13" s="1"/>
  <c r="L96" i="13"/>
  <c r="I96" i="13"/>
  <c r="F96" i="13"/>
  <c r="C96" i="13"/>
  <c r="U95" i="13"/>
  <c r="R95" i="13"/>
  <c r="O95" i="13"/>
  <c r="L95" i="13"/>
  <c r="I95" i="13"/>
  <c r="F95" i="13"/>
  <c r="C95" i="13"/>
  <c r="U94" i="13"/>
  <c r="X94" i="13" s="1"/>
  <c r="R94" i="13"/>
  <c r="O94" i="13"/>
  <c r="L94" i="13"/>
  <c r="I94" i="13"/>
  <c r="F94" i="13"/>
  <c r="C94" i="13"/>
  <c r="U93" i="13"/>
  <c r="R93" i="13"/>
  <c r="O93" i="13"/>
  <c r="L93" i="13"/>
  <c r="I93" i="13"/>
  <c r="F93" i="13"/>
  <c r="C93" i="13"/>
  <c r="U92" i="13"/>
  <c r="X92" i="13" s="1"/>
  <c r="R92" i="13"/>
  <c r="O92" i="13"/>
  <c r="L92" i="13"/>
  <c r="I92" i="13"/>
  <c r="F92" i="13"/>
  <c r="C92" i="13"/>
  <c r="U91" i="13"/>
  <c r="R91" i="13"/>
  <c r="O91" i="13"/>
  <c r="L91" i="13"/>
  <c r="I91" i="13"/>
  <c r="F91" i="13"/>
  <c r="C91" i="13"/>
  <c r="X90" i="13"/>
  <c r="U90" i="13"/>
  <c r="R90" i="13"/>
  <c r="O90" i="13"/>
  <c r="L90" i="13"/>
  <c r="I90" i="13"/>
  <c r="F90" i="13"/>
  <c r="C90" i="13"/>
  <c r="U89" i="13"/>
  <c r="R89" i="13"/>
  <c r="O89" i="13"/>
  <c r="L89" i="13"/>
  <c r="I89" i="13"/>
  <c r="F89" i="13"/>
  <c r="C89" i="13"/>
  <c r="U88" i="13"/>
  <c r="X88" i="13" s="1"/>
  <c r="R88" i="13"/>
  <c r="O88" i="13"/>
  <c r="L88" i="13"/>
  <c r="I88" i="13"/>
  <c r="F88" i="13"/>
  <c r="C88" i="13"/>
  <c r="U87" i="13"/>
  <c r="R87" i="13"/>
  <c r="O87" i="13"/>
  <c r="L87" i="13"/>
  <c r="X87" i="13" s="1"/>
  <c r="I87" i="13"/>
  <c r="F87" i="13"/>
  <c r="C87" i="13"/>
  <c r="U86" i="13"/>
  <c r="X86" i="13" s="1"/>
  <c r="R86" i="13"/>
  <c r="O86" i="13"/>
  <c r="L86" i="13"/>
  <c r="I86" i="13"/>
  <c r="F86" i="13"/>
  <c r="C86" i="13"/>
  <c r="U85" i="13"/>
  <c r="R85" i="13"/>
  <c r="O85" i="13"/>
  <c r="L85" i="13"/>
  <c r="I85" i="13"/>
  <c r="F85" i="13"/>
  <c r="C85" i="13"/>
  <c r="U84" i="13"/>
  <c r="X84" i="13" s="1"/>
  <c r="R84" i="13"/>
  <c r="O84" i="13"/>
  <c r="L84" i="13"/>
  <c r="I84" i="13"/>
  <c r="F84" i="13"/>
  <c r="C84" i="13"/>
  <c r="U83" i="13"/>
  <c r="R83" i="13"/>
  <c r="O83" i="13"/>
  <c r="L83" i="13"/>
  <c r="I83" i="13"/>
  <c r="F83" i="13"/>
  <c r="C83" i="13"/>
  <c r="U82" i="13"/>
  <c r="X82" i="13" s="1"/>
  <c r="R82" i="13"/>
  <c r="O82" i="13"/>
  <c r="L82" i="13"/>
  <c r="I82" i="13"/>
  <c r="F82" i="13"/>
  <c r="C82" i="13"/>
  <c r="U81" i="13"/>
  <c r="R81" i="13"/>
  <c r="O81" i="13"/>
  <c r="L81" i="13"/>
  <c r="I81" i="13"/>
  <c r="F81" i="13"/>
  <c r="C81" i="13"/>
  <c r="U80" i="13"/>
  <c r="X80" i="13" s="1"/>
  <c r="R80" i="13"/>
  <c r="O80" i="13"/>
  <c r="L80" i="13"/>
  <c r="I80" i="13"/>
  <c r="F80" i="13"/>
  <c r="C80" i="13"/>
  <c r="U79" i="13"/>
  <c r="R79" i="13"/>
  <c r="O79" i="13"/>
  <c r="L79" i="13"/>
  <c r="I79" i="13"/>
  <c r="F79" i="13"/>
  <c r="C79" i="13"/>
  <c r="U78" i="13"/>
  <c r="R78" i="13"/>
  <c r="O78" i="13"/>
  <c r="L78" i="13"/>
  <c r="X78" i="13" s="1"/>
  <c r="I78" i="13"/>
  <c r="F78" i="13"/>
  <c r="C78" i="13"/>
  <c r="U77" i="13"/>
  <c r="R77" i="13"/>
  <c r="O77" i="13"/>
  <c r="L77" i="13"/>
  <c r="I77" i="13"/>
  <c r="F77" i="13"/>
  <c r="C77" i="13"/>
  <c r="U76" i="13"/>
  <c r="X76" i="13" s="1"/>
  <c r="R76" i="13"/>
  <c r="O76" i="13"/>
  <c r="L76" i="13"/>
  <c r="I76" i="13"/>
  <c r="F76" i="13"/>
  <c r="C76" i="13"/>
  <c r="U75" i="13"/>
  <c r="R75" i="13"/>
  <c r="O75" i="13"/>
  <c r="L75" i="13"/>
  <c r="I75" i="13"/>
  <c r="F75" i="13"/>
  <c r="C75" i="13"/>
  <c r="U74" i="13"/>
  <c r="X74" i="13" s="1"/>
  <c r="R74" i="13"/>
  <c r="O74" i="13"/>
  <c r="L74" i="13"/>
  <c r="I74" i="13"/>
  <c r="F74" i="13"/>
  <c r="C74" i="13"/>
  <c r="U73" i="13"/>
  <c r="X73" i="13" s="1"/>
  <c r="R73" i="13"/>
  <c r="O73" i="13"/>
  <c r="L73" i="13"/>
  <c r="I73" i="13"/>
  <c r="F73" i="13"/>
  <c r="C73" i="13"/>
  <c r="U72" i="13"/>
  <c r="X72" i="13" s="1"/>
  <c r="R72" i="13"/>
  <c r="O72" i="13"/>
  <c r="L72" i="13"/>
  <c r="I72" i="13"/>
  <c r="F72" i="13"/>
  <c r="C72" i="13"/>
  <c r="U71" i="13"/>
  <c r="X71" i="13" s="1"/>
  <c r="R71" i="13"/>
  <c r="O71" i="13"/>
  <c r="L71" i="13"/>
  <c r="I71" i="13"/>
  <c r="F71" i="13"/>
  <c r="C71" i="13"/>
  <c r="U70" i="13"/>
  <c r="R70" i="13"/>
  <c r="O70" i="13"/>
  <c r="X70" i="13" s="1"/>
  <c r="L70" i="13"/>
  <c r="I70" i="13"/>
  <c r="F70" i="13"/>
  <c r="C70" i="13"/>
  <c r="U69" i="13"/>
  <c r="X69" i="13" s="1"/>
  <c r="R69" i="13"/>
  <c r="O69" i="13"/>
  <c r="L69" i="13"/>
  <c r="I69" i="13"/>
  <c r="F69" i="13"/>
  <c r="C69" i="13"/>
  <c r="U68" i="13"/>
  <c r="X68" i="13" s="1"/>
  <c r="R68" i="13"/>
  <c r="O68" i="13"/>
  <c r="L68" i="13"/>
  <c r="I68" i="13"/>
  <c r="F68" i="13"/>
  <c r="C68" i="13"/>
  <c r="U67" i="13"/>
  <c r="R67" i="13"/>
  <c r="O67" i="13"/>
  <c r="L67" i="13"/>
  <c r="I67" i="13"/>
  <c r="F67" i="13"/>
  <c r="C67" i="13"/>
  <c r="U66" i="13"/>
  <c r="X66" i="13" s="1"/>
  <c r="R66" i="13"/>
  <c r="O66" i="13"/>
  <c r="L66" i="13"/>
  <c r="I66" i="13"/>
  <c r="F66" i="13"/>
  <c r="C66" i="13"/>
  <c r="U65" i="13"/>
  <c r="R65" i="13"/>
  <c r="O65" i="13"/>
  <c r="L65" i="13"/>
  <c r="I65" i="13"/>
  <c r="F65" i="13"/>
  <c r="C65" i="13"/>
  <c r="U64" i="13"/>
  <c r="R64" i="13"/>
  <c r="O64" i="13"/>
  <c r="X64" i="13" s="1"/>
  <c r="L64" i="13"/>
  <c r="I64" i="13"/>
  <c r="F64" i="13"/>
  <c r="C64" i="13"/>
  <c r="U63" i="13"/>
  <c r="R63" i="13"/>
  <c r="O63" i="13"/>
  <c r="L63" i="13"/>
  <c r="I63" i="13"/>
  <c r="F63" i="13"/>
  <c r="C63" i="13"/>
  <c r="U62" i="13"/>
  <c r="X62" i="13" s="1"/>
  <c r="R62" i="13"/>
  <c r="O62" i="13"/>
  <c r="L62" i="13"/>
  <c r="I62" i="13"/>
  <c r="F62" i="13"/>
  <c r="C62" i="13"/>
  <c r="U61" i="13"/>
  <c r="R61" i="13"/>
  <c r="O61" i="13"/>
  <c r="L61" i="13"/>
  <c r="I61" i="13"/>
  <c r="F61" i="13"/>
  <c r="C61" i="13"/>
  <c r="U60" i="13"/>
  <c r="X60" i="13" s="1"/>
  <c r="R60" i="13"/>
  <c r="O60" i="13"/>
  <c r="L60" i="13"/>
  <c r="I60" i="13"/>
  <c r="F60" i="13"/>
  <c r="C60" i="13"/>
  <c r="U59" i="13"/>
  <c r="R59" i="13"/>
  <c r="O59" i="13"/>
  <c r="L59" i="13"/>
  <c r="I59" i="13"/>
  <c r="F59" i="13"/>
  <c r="C59" i="13"/>
  <c r="X58" i="13"/>
  <c r="U58" i="13"/>
  <c r="R58" i="13"/>
  <c r="O58" i="13"/>
  <c r="L58" i="13"/>
  <c r="I58" i="13"/>
  <c r="F58" i="13"/>
  <c r="C58" i="13"/>
  <c r="U57" i="13"/>
  <c r="R57" i="13"/>
  <c r="O57" i="13"/>
  <c r="L57" i="13"/>
  <c r="I57" i="13"/>
  <c r="F57" i="13"/>
  <c r="C57" i="13"/>
  <c r="U56" i="13"/>
  <c r="X56" i="13" s="1"/>
  <c r="R56" i="13"/>
  <c r="O56" i="13"/>
  <c r="L56" i="13"/>
  <c r="I56" i="13"/>
  <c r="F56" i="13"/>
  <c r="C56" i="13"/>
  <c r="U55" i="13"/>
  <c r="R55" i="13"/>
  <c r="O55" i="13"/>
  <c r="L55" i="13"/>
  <c r="I55" i="13"/>
  <c r="F55" i="13"/>
  <c r="C55" i="13"/>
  <c r="U54" i="13"/>
  <c r="X54" i="13" s="1"/>
  <c r="R54" i="13"/>
  <c r="O54" i="13"/>
  <c r="L54" i="13"/>
  <c r="I54" i="13"/>
  <c r="F54" i="13"/>
  <c r="C54" i="13"/>
  <c r="U53" i="13"/>
  <c r="R53" i="13"/>
  <c r="O53" i="13"/>
  <c r="L53" i="13"/>
  <c r="I53" i="13"/>
  <c r="F53" i="13"/>
  <c r="C53" i="13"/>
  <c r="U52" i="13"/>
  <c r="X52" i="13" s="1"/>
  <c r="R52" i="13"/>
  <c r="O52" i="13"/>
  <c r="L52" i="13"/>
  <c r="I52" i="13"/>
  <c r="F52" i="13"/>
  <c r="C52" i="13"/>
  <c r="U51" i="13"/>
  <c r="R51" i="13"/>
  <c r="O51" i="13"/>
  <c r="L51" i="13"/>
  <c r="I51" i="13"/>
  <c r="F51" i="13"/>
  <c r="C51" i="13"/>
  <c r="U50" i="13"/>
  <c r="X50" i="13" s="1"/>
  <c r="R50" i="13"/>
  <c r="O50" i="13"/>
  <c r="L50" i="13"/>
  <c r="I50" i="13"/>
  <c r="F50" i="13"/>
  <c r="C50" i="13"/>
  <c r="U49" i="13"/>
  <c r="R49" i="13"/>
  <c r="O49" i="13"/>
  <c r="L49" i="13"/>
  <c r="I49" i="13"/>
  <c r="F49" i="13"/>
  <c r="C49" i="13"/>
  <c r="U48" i="13"/>
  <c r="X48" i="13" s="1"/>
  <c r="R48" i="13"/>
  <c r="O48" i="13"/>
  <c r="L48" i="13"/>
  <c r="I48" i="13"/>
  <c r="F48" i="13"/>
  <c r="C48" i="13"/>
  <c r="U47" i="13"/>
  <c r="R47" i="13"/>
  <c r="O47" i="13"/>
  <c r="L47" i="13"/>
  <c r="I47" i="13"/>
  <c r="F47" i="13"/>
  <c r="C47" i="13"/>
  <c r="U46" i="13"/>
  <c r="R46" i="13"/>
  <c r="O46" i="13"/>
  <c r="X46" i="13" s="1"/>
  <c r="L46" i="13"/>
  <c r="I46" i="13"/>
  <c r="F46" i="13"/>
  <c r="C46" i="13"/>
  <c r="U45" i="13"/>
  <c r="R45" i="13"/>
  <c r="O45" i="13"/>
  <c r="L45" i="13"/>
  <c r="I45" i="13"/>
  <c r="F45" i="13"/>
  <c r="C45" i="13"/>
  <c r="U44" i="13"/>
  <c r="X44" i="13" s="1"/>
  <c r="R44" i="13"/>
  <c r="O44" i="13"/>
  <c r="L44" i="13"/>
  <c r="I44" i="13"/>
  <c r="F44" i="13"/>
  <c r="C44" i="13"/>
  <c r="U43" i="13"/>
  <c r="R43" i="13"/>
  <c r="O43" i="13"/>
  <c r="L43" i="13"/>
  <c r="I43" i="13"/>
  <c r="F43" i="13"/>
  <c r="C43" i="13"/>
  <c r="U42" i="13"/>
  <c r="X42" i="13" s="1"/>
  <c r="R42" i="13"/>
  <c r="O42" i="13"/>
  <c r="L42" i="13"/>
  <c r="I42" i="13"/>
  <c r="F42" i="13"/>
  <c r="C42" i="13"/>
  <c r="U41" i="13"/>
  <c r="X41" i="13" s="1"/>
  <c r="R41" i="13"/>
  <c r="O41" i="13"/>
  <c r="L41" i="13"/>
  <c r="I41" i="13"/>
  <c r="F41" i="13"/>
  <c r="C41" i="13"/>
  <c r="U40" i="13"/>
  <c r="X40" i="13" s="1"/>
  <c r="R40" i="13"/>
  <c r="O40" i="13"/>
  <c r="L40" i="13"/>
  <c r="I40" i="13"/>
  <c r="F40" i="13"/>
  <c r="C40" i="13"/>
  <c r="U39" i="13"/>
  <c r="R39" i="13"/>
  <c r="O39" i="13"/>
  <c r="L39" i="13"/>
  <c r="I39" i="13"/>
  <c r="F39" i="13"/>
  <c r="C39" i="13"/>
  <c r="U38" i="13"/>
  <c r="R38" i="13"/>
  <c r="O38" i="13"/>
  <c r="X38" i="13" s="1"/>
  <c r="L38" i="13"/>
  <c r="I38" i="13"/>
  <c r="F38" i="13"/>
  <c r="C38" i="13"/>
  <c r="U37" i="13"/>
  <c r="X37" i="13" s="1"/>
  <c r="R37" i="13"/>
  <c r="O37" i="13"/>
  <c r="L37" i="13"/>
  <c r="I37" i="13"/>
  <c r="F37" i="13"/>
  <c r="C37" i="13"/>
  <c r="U36" i="13"/>
  <c r="R36" i="13"/>
  <c r="O36" i="13"/>
  <c r="X36" i="13" s="1"/>
  <c r="L36" i="13"/>
  <c r="I36" i="13"/>
  <c r="F36" i="13"/>
  <c r="C36" i="13"/>
  <c r="U35" i="13"/>
  <c r="X35" i="13" s="1"/>
  <c r="R35" i="13"/>
  <c r="O35" i="13"/>
  <c r="L35" i="13"/>
  <c r="I35" i="13"/>
  <c r="F35" i="13"/>
  <c r="C35" i="13"/>
  <c r="U34" i="13"/>
  <c r="R34" i="13"/>
  <c r="O34" i="13"/>
  <c r="X34" i="13" s="1"/>
  <c r="L34" i="13"/>
  <c r="I34" i="13"/>
  <c r="F34" i="13"/>
  <c r="C34" i="13"/>
  <c r="U33" i="13"/>
  <c r="X33" i="13" s="1"/>
  <c r="R33" i="13"/>
  <c r="O33" i="13"/>
  <c r="L33" i="13"/>
  <c r="I33" i="13"/>
  <c r="F33" i="13"/>
  <c r="C33" i="13"/>
  <c r="U32" i="13"/>
  <c r="R32" i="13"/>
  <c r="O32" i="13"/>
  <c r="X32" i="13" s="1"/>
  <c r="L32" i="13"/>
  <c r="I32" i="13"/>
  <c r="F32" i="13"/>
  <c r="C32" i="13"/>
  <c r="U31" i="13"/>
  <c r="X31" i="13" s="1"/>
  <c r="R31" i="13"/>
  <c r="O31" i="13"/>
  <c r="L31" i="13"/>
  <c r="I31" i="13"/>
  <c r="F31" i="13"/>
  <c r="C31" i="13"/>
  <c r="U30" i="13"/>
  <c r="R30" i="13"/>
  <c r="O30" i="13"/>
  <c r="X30" i="13" s="1"/>
  <c r="L30" i="13"/>
  <c r="I30" i="13"/>
  <c r="F30" i="13"/>
  <c r="C30" i="13"/>
  <c r="U29" i="13"/>
  <c r="X29" i="13" s="1"/>
  <c r="R29" i="13"/>
  <c r="O29" i="13"/>
  <c r="L29" i="13"/>
  <c r="I29" i="13"/>
  <c r="F29" i="13"/>
  <c r="C29" i="13"/>
  <c r="U28" i="13"/>
  <c r="R28" i="13"/>
  <c r="O28" i="13"/>
  <c r="X28" i="13" s="1"/>
  <c r="L28" i="13"/>
  <c r="I28" i="13"/>
  <c r="F28" i="13"/>
  <c r="C28" i="13"/>
  <c r="U27" i="13"/>
  <c r="X27" i="13" s="1"/>
  <c r="R27" i="13"/>
  <c r="O27" i="13"/>
  <c r="L27" i="13"/>
  <c r="I27" i="13"/>
  <c r="F27" i="13"/>
  <c r="C27" i="13"/>
  <c r="U26" i="13"/>
  <c r="R26" i="13"/>
  <c r="O26" i="13"/>
  <c r="X26" i="13" s="1"/>
  <c r="L26" i="13"/>
  <c r="I26" i="13"/>
  <c r="F26" i="13"/>
  <c r="C26" i="13"/>
  <c r="U25" i="13"/>
  <c r="X25" i="13" s="1"/>
  <c r="R25" i="13"/>
  <c r="O25" i="13"/>
  <c r="L25" i="13"/>
  <c r="I25" i="13"/>
  <c r="F25" i="13"/>
  <c r="C25" i="13"/>
  <c r="U24" i="13"/>
  <c r="R24" i="13"/>
  <c r="O24" i="13"/>
  <c r="X24" i="13" s="1"/>
  <c r="L24" i="13"/>
  <c r="I24" i="13"/>
  <c r="F24" i="13"/>
  <c r="C24" i="13"/>
  <c r="U23" i="13"/>
  <c r="X23" i="13" s="1"/>
  <c r="R23" i="13"/>
  <c r="O23" i="13"/>
  <c r="L23" i="13"/>
  <c r="I23" i="13"/>
  <c r="F23" i="13"/>
  <c r="C23" i="13"/>
  <c r="U22" i="13"/>
  <c r="R22" i="13"/>
  <c r="O22" i="13"/>
  <c r="X22" i="13" s="1"/>
  <c r="L22" i="13"/>
  <c r="I22" i="13"/>
  <c r="F22" i="13"/>
  <c r="C22" i="13"/>
  <c r="U21" i="13"/>
  <c r="X21" i="13" s="1"/>
  <c r="R21" i="13"/>
  <c r="O21" i="13"/>
  <c r="L21" i="13"/>
  <c r="I21" i="13"/>
  <c r="F21" i="13"/>
  <c r="C21" i="13"/>
  <c r="U20" i="13"/>
  <c r="R20" i="13"/>
  <c r="O20" i="13"/>
  <c r="X20" i="13" s="1"/>
  <c r="L20" i="13"/>
  <c r="I20" i="13"/>
  <c r="F20" i="13"/>
  <c r="C20" i="13"/>
  <c r="U19" i="13"/>
  <c r="X19" i="13" s="1"/>
  <c r="R19" i="13"/>
  <c r="O19" i="13"/>
  <c r="L19" i="13"/>
  <c r="I19" i="13"/>
  <c r="F19" i="13"/>
  <c r="C19" i="13"/>
  <c r="U18" i="13"/>
  <c r="R18" i="13"/>
  <c r="O18" i="13"/>
  <c r="X18" i="13" s="1"/>
  <c r="L18" i="13"/>
  <c r="I18" i="13"/>
  <c r="F18" i="13"/>
  <c r="C18" i="13"/>
  <c r="U17" i="13"/>
  <c r="X17" i="13" s="1"/>
  <c r="R17" i="13"/>
  <c r="O17" i="13"/>
  <c r="L17" i="13"/>
  <c r="I17" i="13"/>
  <c r="F17" i="13"/>
  <c r="C17" i="13"/>
  <c r="U16" i="13"/>
  <c r="R16" i="13"/>
  <c r="O16" i="13"/>
  <c r="X16" i="13" s="1"/>
  <c r="L16" i="13"/>
  <c r="I16" i="13"/>
  <c r="F16" i="13"/>
  <c r="C16" i="13"/>
  <c r="U15" i="13"/>
  <c r="X15" i="13" s="1"/>
  <c r="R15" i="13"/>
  <c r="O15" i="13"/>
  <c r="L15" i="13"/>
  <c r="I15" i="13"/>
  <c r="F15" i="13"/>
  <c r="C15" i="13"/>
  <c r="U14" i="13"/>
  <c r="R14" i="13"/>
  <c r="O14" i="13"/>
  <c r="X14" i="13" s="1"/>
  <c r="L14" i="13"/>
  <c r="I14" i="13"/>
  <c r="F14" i="13"/>
  <c r="C14" i="13"/>
  <c r="U13" i="13"/>
  <c r="X13" i="13" s="1"/>
  <c r="R13" i="13"/>
  <c r="O13" i="13"/>
  <c r="L13" i="13"/>
  <c r="I13" i="13"/>
  <c r="F13" i="13"/>
  <c r="C13" i="13"/>
  <c r="U12" i="13"/>
  <c r="R12" i="13"/>
  <c r="O12" i="13"/>
  <c r="X12" i="13" s="1"/>
  <c r="L12" i="13"/>
  <c r="I12" i="13"/>
  <c r="F12" i="13"/>
  <c r="C12" i="13"/>
  <c r="U11" i="13"/>
  <c r="X11" i="13" s="1"/>
  <c r="R11" i="13"/>
  <c r="O11" i="13"/>
  <c r="L11" i="13"/>
  <c r="I11" i="13"/>
  <c r="F11" i="13"/>
  <c r="C11" i="13"/>
  <c r="U10" i="13"/>
  <c r="R10" i="13"/>
  <c r="O10" i="13"/>
  <c r="X10" i="13" s="1"/>
  <c r="L10" i="13"/>
  <c r="I10" i="13"/>
  <c r="F10" i="13"/>
  <c r="C10" i="13"/>
  <c r="U9" i="13"/>
  <c r="X9" i="13" s="1"/>
  <c r="R9" i="13"/>
  <c r="O9" i="13"/>
  <c r="L9" i="13"/>
  <c r="I9" i="13"/>
  <c r="F9" i="13"/>
  <c r="C9" i="13"/>
  <c r="U8" i="13"/>
  <c r="R8" i="13"/>
  <c r="O8" i="13"/>
  <c r="X8" i="13" s="1"/>
  <c r="L8" i="13"/>
  <c r="I8" i="13"/>
  <c r="F8" i="13"/>
  <c r="C8" i="13"/>
  <c r="U7" i="13"/>
  <c r="X7" i="13" s="1"/>
  <c r="R7" i="13"/>
  <c r="O7" i="13"/>
  <c r="L7" i="13"/>
  <c r="I7" i="13"/>
  <c r="F7" i="13"/>
  <c r="C7" i="13"/>
  <c r="U6" i="13"/>
  <c r="R6" i="13"/>
  <c r="O6" i="13"/>
  <c r="X6" i="13" s="1"/>
  <c r="L6" i="13"/>
  <c r="I6" i="13"/>
  <c r="F6" i="13"/>
  <c r="F207" i="13" s="1"/>
  <c r="C6" i="13"/>
  <c r="U5" i="13"/>
  <c r="R5" i="13"/>
  <c r="R207" i="13" s="1"/>
  <c r="O5" i="13"/>
  <c r="L5" i="13"/>
  <c r="I5" i="13"/>
  <c r="I207" i="13" s="1"/>
  <c r="F5" i="13"/>
  <c r="C5" i="13"/>
  <c r="C207" i="13" s="1"/>
  <c r="N8" i="4"/>
  <c r="C8" i="4"/>
  <c r="D8" i="4"/>
  <c r="E8" i="4"/>
  <c r="F8" i="4"/>
  <c r="G8" i="4"/>
  <c r="H8" i="4"/>
  <c r="I8" i="4"/>
  <c r="J8" i="4"/>
  <c r="K8" i="4"/>
  <c r="L8" i="4"/>
  <c r="M8" i="4"/>
  <c r="B8" i="4"/>
  <c r="G5" i="4"/>
  <c r="H5" i="4"/>
  <c r="I5" i="4"/>
  <c r="J5" i="4"/>
  <c r="F5" i="4"/>
  <c r="N5" i="4"/>
  <c r="N2" i="4"/>
  <c r="G8" i="2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X39" i="13" l="1"/>
  <c r="X67" i="13"/>
  <c r="X93" i="13"/>
  <c r="X127" i="13"/>
  <c r="X143" i="13"/>
  <c r="X65" i="13"/>
  <c r="X91" i="13"/>
  <c r="X134" i="13"/>
  <c r="X150" i="13"/>
  <c r="X166" i="13"/>
  <c r="X182" i="13"/>
  <c r="X198" i="13"/>
  <c r="X63" i="13"/>
  <c r="X89" i="13"/>
  <c r="X125" i="13"/>
  <c r="X141" i="13"/>
  <c r="X157" i="13"/>
  <c r="X173" i="13"/>
  <c r="X189" i="13"/>
  <c r="X205" i="13"/>
  <c r="X95" i="13"/>
  <c r="X152" i="13"/>
  <c r="X168" i="13"/>
  <c r="X184" i="13"/>
  <c r="X132" i="13"/>
  <c r="X164" i="13"/>
  <c r="X180" i="13"/>
  <c r="X196" i="13"/>
  <c r="X117" i="13"/>
  <c r="X123" i="13"/>
  <c r="X139" i="13"/>
  <c r="X155" i="13"/>
  <c r="X171" i="13"/>
  <c r="X187" i="13"/>
  <c r="X203" i="13"/>
  <c r="X57" i="13"/>
  <c r="X115" i="13"/>
  <c r="X121" i="13"/>
  <c r="X130" i="13"/>
  <c r="X146" i="13"/>
  <c r="X162" i="13"/>
  <c r="X178" i="13"/>
  <c r="X194" i="13"/>
  <c r="X55" i="13"/>
  <c r="X113" i="13"/>
  <c r="X137" i="13"/>
  <c r="X153" i="13"/>
  <c r="X169" i="13"/>
  <c r="X185" i="13"/>
  <c r="X201" i="13"/>
  <c r="X97" i="13"/>
  <c r="X136" i="13"/>
  <c r="X200" i="13"/>
  <c r="X61" i="13"/>
  <c r="X59" i="13"/>
  <c r="X53" i="13"/>
  <c r="X85" i="13"/>
  <c r="X111" i="13"/>
  <c r="X128" i="13"/>
  <c r="X144" i="13"/>
  <c r="X160" i="13"/>
  <c r="X176" i="13"/>
  <c r="X192" i="13"/>
  <c r="X51" i="13"/>
  <c r="X83" i="13"/>
  <c r="X109" i="13"/>
  <c r="X135" i="13"/>
  <c r="X151" i="13"/>
  <c r="X167" i="13"/>
  <c r="X183" i="13"/>
  <c r="X199" i="13"/>
  <c r="X49" i="13"/>
  <c r="X81" i="13"/>
  <c r="X107" i="13"/>
  <c r="X126" i="13"/>
  <c r="X142" i="13"/>
  <c r="X158" i="13"/>
  <c r="X174" i="13"/>
  <c r="X190" i="13"/>
  <c r="X206" i="13"/>
  <c r="X47" i="13"/>
  <c r="X79" i="13"/>
  <c r="X105" i="13"/>
  <c r="X133" i="13"/>
  <c r="X149" i="13"/>
  <c r="X165" i="13"/>
  <c r="X181" i="13"/>
  <c r="X197" i="13"/>
  <c r="U207" i="13"/>
  <c r="X5" i="13"/>
  <c r="X148" i="13"/>
  <c r="L207" i="13"/>
  <c r="X45" i="13"/>
  <c r="X77" i="13"/>
  <c r="X103" i="13"/>
  <c r="X124" i="13"/>
  <c r="X140" i="13"/>
  <c r="X156" i="13"/>
  <c r="X172" i="13"/>
  <c r="X188" i="13"/>
  <c r="X204" i="13"/>
  <c r="O207" i="13"/>
  <c r="X43" i="13"/>
  <c r="X75" i="13"/>
  <c r="X101" i="13"/>
  <c r="X131" i="13"/>
  <c r="X147" i="13"/>
  <c r="X163" i="13"/>
  <c r="X179" i="13"/>
  <c r="X195" i="13"/>
  <c r="L8" i="2"/>
  <c r="X207" i="13" l="1"/>
  <c r="F208" i="7" l="1"/>
  <c r="G208" i="7"/>
  <c r="H208" i="7"/>
  <c r="I208" i="7"/>
  <c r="J208" i="7"/>
  <c r="K208" i="7"/>
  <c r="L208" i="7"/>
  <c r="M208" i="7"/>
  <c r="N208" i="7"/>
  <c r="O208" i="7"/>
  <c r="P208" i="7"/>
  <c r="E208" i="7"/>
  <c r="Q3" i="7"/>
  <c r="Q4" i="7"/>
  <c r="Q5" i="7"/>
  <c r="Q6" i="7"/>
  <c r="Q7" i="7"/>
  <c r="Q8" i="7"/>
  <c r="Q9" i="7"/>
  <c r="Q10" i="7"/>
  <c r="Q208" i="7" l="1"/>
  <c r="G19" i="2"/>
  <c r="L19" i="2" s="1"/>
  <c r="G18" i="2"/>
  <c r="L18" i="2" s="1"/>
  <c r="G17" i="2"/>
  <c r="L17" i="2" s="1"/>
  <c r="G16" i="2"/>
  <c r="L16" i="2" s="1"/>
  <c r="G15" i="2"/>
  <c r="L15" i="2" s="1"/>
  <c r="G14" i="2"/>
  <c r="L14" i="2" s="1"/>
  <c r="G13" i="2"/>
  <c r="L13" i="2" s="1"/>
  <c r="G12" i="2"/>
  <c r="L12" i="2" s="1"/>
  <c r="G11" i="2"/>
  <c r="L11" i="2" s="1"/>
  <c r="G10" i="2"/>
  <c r="L10" i="2" s="1"/>
  <c r="G9" i="2"/>
  <c r="L9" i="2" s="1"/>
  <c r="B5" i="2"/>
  <c r="B4" i="2"/>
  <c r="L20" i="2" l="1"/>
  <c r="B15" i="2"/>
  <c r="B17" i="2"/>
  <c r="B16" i="2"/>
  <c r="B14" i="2"/>
  <c r="H16" i="2"/>
  <c r="B18" i="2"/>
  <c r="H15" i="2"/>
  <c r="B19" i="2"/>
  <c r="H14" i="2"/>
  <c r="B8" i="2"/>
  <c r="I18" i="2"/>
  <c r="H13" i="2"/>
  <c r="B12" i="2"/>
  <c r="H12" i="2"/>
  <c r="I11" i="2"/>
  <c r="B10" i="2"/>
  <c r="I10" i="2"/>
  <c r="I8" i="2"/>
  <c r="I19" i="2"/>
  <c r="I9" i="2"/>
  <c r="B9" i="2"/>
  <c r="B13" i="2"/>
  <c r="I17" i="2"/>
  <c r="H8" i="2"/>
  <c r="J8" i="2" s="1"/>
  <c r="B11" i="2"/>
  <c r="C11" i="2"/>
  <c r="C13" i="2"/>
  <c r="C12" i="2"/>
  <c r="C14" i="2"/>
  <c r="C15" i="2"/>
  <c r="C16" i="2"/>
  <c r="C9" i="2"/>
  <c r="C17" i="2"/>
  <c r="C10" i="2"/>
  <c r="C18" i="2"/>
  <c r="C19" i="2"/>
  <c r="C8" i="2"/>
  <c r="H19" i="2"/>
  <c r="J19" i="2" s="1"/>
  <c r="H18" i="2"/>
  <c r="H9" i="2"/>
  <c r="J9" i="2" s="1"/>
  <c r="H17" i="2"/>
  <c r="J17" i="2" s="1"/>
  <c r="H11" i="2"/>
  <c r="H10" i="2"/>
  <c r="J10" i="2" s="1"/>
  <c r="F9" i="2"/>
  <c r="F8" i="2"/>
  <c r="G20" i="2"/>
  <c r="M8" i="2" l="1"/>
  <c r="I14" i="2"/>
  <c r="J18" i="2"/>
  <c r="I15" i="2"/>
  <c r="I12" i="2"/>
  <c r="I13" i="2"/>
  <c r="J13" i="2"/>
  <c r="I16" i="2"/>
  <c r="J16" i="2" s="1"/>
  <c r="J11" i="2"/>
  <c r="H20" i="2"/>
  <c r="O2" i="4" s="1"/>
  <c r="F12" i="2"/>
  <c r="F19" i="2"/>
  <c r="F11" i="2"/>
  <c r="F10" i="2"/>
  <c r="F17" i="2"/>
  <c r="F16" i="2"/>
  <c r="F15" i="2"/>
  <c r="F14" i="2"/>
  <c r="F13" i="2"/>
  <c r="F18" i="2"/>
  <c r="I20" i="2" l="1"/>
  <c r="O5" i="4" s="1"/>
  <c r="J12" i="2"/>
  <c r="J15" i="2"/>
  <c r="J14" i="2"/>
  <c r="M18" i="2"/>
  <c r="M9" i="2"/>
  <c r="M14" i="2"/>
  <c r="M11" i="2"/>
  <c r="M16" i="2"/>
  <c r="M13" i="2"/>
  <c r="M15" i="2"/>
  <c r="M12" i="2"/>
  <c r="M10" i="2"/>
  <c r="M17" i="2"/>
  <c r="M19" i="2" l="1"/>
  <c r="M20" i="2" s="1"/>
  <c r="J20" i="2"/>
  <c r="K20" i="2" l="1"/>
</calcChain>
</file>

<file path=xl/sharedStrings.xml><?xml version="1.0" encoding="utf-8"?>
<sst xmlns="http://schemas.openxmlformats.org/spreadsheetml/2006/main" count="1413" uniqueCount="667">
  <si>
    <t>Лицевой счет</t>
  </si>
  <si>
    <t>Владелец</t>
  </si>
  <si>
    <t>Адрес</t>
  </si>
  <si>
    <t>Сумма начисления</t>
  </si>
  <si>
    <t>Кв. 48</t>
  </si>
  <si>
    <t>Кв. 9</t>
  </si>
  <si>
    <t>Кв. 151</t>
  </si>
  <si>
    <t>Кв. 155</t>
  </si>
  <si>
    <t>Кв. 126</t>
  </si>
  <si>
    <t>Кв. 189</t>
  </si>
  <si>
    <t>Кв. 124</t>
  </si>
  <si>
    <t>Кв. 26</t>
  </si>
  <si>
    <t>Кв. 108</t>
  </si>
  <si>
    <t>Кв. 89</t>
  </si>
  <si>
    <t>Кв. 2</t>
  </si>
  <si>
    <t>Кв. 158</t>
  </si>
  <si>
    <t>Кв. 103</t>
  </si>
  <si>
    <t>Кв. 95</t>
  </si>
  <si>
    <t>Кв. 57</t>
  </si>
  <si>
    <t>Кв. 113</t>
  </si>
  <si>
    <t>Кв. 178</t>
  </si>
  <si>
    <t>Кв. 156</t>
  </si>
  <si>
    <t>Кв. 60</t>
  </si>
  <si>
    <t>Кв. 16</t>
  </si>
  <si>
    <t>Кв. 145</t>
  </si>
  <si>
    <t>Кв. 147</t>
  </si>
  <si>
    <t>Кв. 32</t>
  </si>
  <si>
    <t>Кв. 45</t>
  </si>
  <si>
    <t>Кв. 91</t>
  </si>
  <si>
    <t>Кв. 47</t>
  </si>
  <si>
    <t>Кв. 177</t>
  </si>
  <si>
    <t>Кв. 127</t>
  </si>
  <si>
    <t>Кв. 21</t>
  </si>
  <si>
    <t>Кв. 31</t>
  </si>
  <si>
    <t>Кв. 44</t>
  </si>
  <si>
    <t>Кв. 165</t>
  </si>
  <si>
    <t>Кв. 107</t>
  </si>
  <si>
    <t>Кв. 140</t>
  </si>
  <si>
    <t>Кв. 43</t>
  </si>
  <si>
    <t>Кв. 192</t>
  </si>
  <si>
    <t>Кв. 87</t>
  </si>
  <si>
    <t>Кв. 38</t>
  </si>
  <si>
    <t>Кв. 86</t>
  </si>
  <si>
    <t>Кв. 120</t>
  </si>
  <si>
    <t>Кв. 19</t>
  </si>
  <si>
    <t>Кв. 152</t>
  </si>
  <si>
    <t>Кв. 105</t>
  </si>
  <si>
    <t>Кв. 114</t>
  </si>
  <si>
    <t>Кв. 162</t>
  </si>
  <si>
    <t>Кв. 164</t>
  </si>
  <si>
    <t>Кв. 186</t>
  </si>
  <si>
    <t>Кв. 150</t>
  </si>
  <si>
    <t>Кв. 81</t>
  </si>
  <si>
    <t>Кв. 159</t>
  </si>
  <si>
    <t>Кв. 24</t>
  </si>
  <si>
    <t>Кв. 58</t>
  </si>
  <si>
    <t>Кв. 134</t>
  </si>
  <si>
    <t>Кв. 66</t>
  </si>
  <si>
    <t>Кв. 182</t>
  </si>
  <si>
    <t>Кв. 74</t>
  </si>
  <si>
    <t>Кв. 171</t>
  </si>
  <si>
    <t>Кв. 40</t>
  </si>
  <si>
    <t>Кв. 169</t>
  </si>
  <si>
    <t>Кв. 136</t>
  </si>
  <si>
    <t>Кв. 123</t>
  </si>
  <si>
    <t>Кв. 122</t>
  </si>
  <si>
    <t>Кв. 174</t>
  </si>
  <si>
    <t>Кв. 187</t>
  </si>
  <si>
    <t>Кв. 56</t>
  </si>
  <si>
    <t>Кв. 160</t>
  </si>
  <si>
    <t>Кв. 173</t>
  </si>
  <si>
    <t>Кв. 35</t>
  </si>
  <si>
    <t>Кв. 85</t>
  </si>
  <si>
    <t>Кв. 7</t>
  </si>
  <si>
    <t>Кв. 53</t>
  </si>
  <si>
    <t>Кв. 75</t>
  </si>
  <si>
    <t>Кв. 116</t>
  </si>
  <si>
    <t>Кв. 118</t>
  </si>
  <si>
    <t>Кв. 27</t>
  </si>
  <si>
    <t>Кв. 28</t>
  </si>
  <si>
    <t>Кв. 144</t>
  </si>
  <si>
    <t>Кв. 135</t>
  </si>
  <si>
    <t>Кв. 88</t>
  </si>
  <si>
    <t>Кв. 73</t>
  </si>
  <si>
    <t>Кв. 52</t>
  </si>
  <si>
    <t>Кв. 104</t>
  </si>
  <si>
    <t>Кв. 101</t>
  </si>
  <si>
    <t>Кв. 179</t>
  </si>
  <si>
    <t>Кв. 50</t>
  </si>
  <si>
    <t>Кв. 98</t>
  </si>
  <si>
    <t>Кв. 90</t>
  </si>
  <si>
    <t>Кв. 5</t>
  </si>
  <si>
    <t>Кв. 49</t>
  </si>
  <si>
    <t>Кв. 36</t>
  </si>
  <si>
    <t>Кв. 170</t>
  </si>
  <si>
    <t>Кв. 167</t>
  </si>
  <si>
    <t>Кв. 82</t>
  </si>
  <si>
    <t>Кв. 83</t>
  </si>
  <si>
    <t>Кв. 96</t>
  </si>
  <si>
    <t>Кв. 166</t>
  </si>
  <si>
    <t>Кв. 163</t>
  </si>
  <si>
    <t>Кв. 115</t>
  </si>
  <si>
    <t>Кв. 132</t>
  </si>
  <si>
    <t>Кв. 46</t>
  </si>
  <si>
    <t>Кв. 133</t>
  </si>
  <si>
    <t>Кв. 55</t>
  </si>
  <si>
    <t>Кв. 99</t>
  </si>
  <si>
    <t>Кв. 80</t>
  </si>
  <si>
    <t>Кв. 13</t>
  </si>
  <si>
    <t>Кв. 64</t>
  </si>
  <si>
    <t>Кв. 188</t>
  </si>
  <si>
    <t>Кв. 72</t>
  </si>
  <si>
    <t>Кв. 78</t>
  </si>
  <si>
    <t>Кв. 97</t>
  </si>
  <si>
    <t>Кв. 62</t>
  </si>
  <si>
    <t>Кв. 181</t>
  </si>
  <si>
    <t>Кв. 18</t>
  </si>
  <si>
    <t>Кв. 112</t>
  </si>
  <si>
    <t>Кв. 4</t>
  </si>
  <si>
    <t>Кв. 23</t>
  </si>
  <si>
    <t>Кв. 1</t>
  </si>
  <si>
    <t>Кв. 30</t>
  </si>
  <si>
    <t>Кв. 33</t>
  </si>
  <si>
    <t>Кв. 17</t>
  </si>
  <si>
    <t>Кв. 102</t>
  </si>
  <si>
    <t>Кв. 131</t>
  </si>
  <si>
    <t>Кв. 84</t>
  </si>
  <si>
    <t>Кв. 8</t>
  </si>
  <si>
    <t>Кв. 148</t>
  </si>
  <si>
    <t>Кв. 106</t>
  </si>
  <si>
    <t>Кв. 149</t>
  </si>
  <si>
    <t>Кв. 137</t>
  </si>
  <si>
    <t>Кв. 54</t>
  </si>
  <si>
    <t>Кв. 129</t>
  </si>
  <si>
    <t>Кв. 92</t>
  </si>
  <si>
    <t>Кв. 15</t>
  </si>
  <si>
    <t>Кв. 34</t>
  </si>
  <si>
    <t>Кв. 42</t>
  </si>
  <si>
    <t>Кв. 143</t>
  </si>
  <si>
    <t>Кв. 76</t>
  </si>
  <si>
    <t>Кв. 69</t>
  </si>
  <si>
    <t>Кв. 6</t>
  </si>
  <si>
    <t>Кв. 176</t>
  </si>
  <si>
    <t>Кв. 117</t>
  </si>
  <si>
    <t>Кв. 25</t>
  </si>
  <si>
    <t>Кв. 121</t>
  </si>
  <si>
    <t>Кв. 190</t>
  </si>
  <si>
    <t>Кв. 161</t>
  </si>
  <si>
    <t>Кв. 11</t>
  </si>
  <si>
    <t>Кв. 185</t>
  </si>
  <si>
    <t>Кв. 175</t>
  </si>
  <si>
    <t>Кв. 41</t>
  </si>
  <si>
    <t>Кв. 119</t>
  </si>
  <si>
    <t>Кв. 37</t>
  </si>
  <si>
    <t>Кв. 172</t>
  </si>
  <si>
    <t>Кв. 138</t>
  </si>
  <si>
    <t>Кв. 79</t>
  </si>
  <si>
    <t>Кв. 109</t>
  </si>
  <si>
    <t>Кв. 146</t>
  </si>
  <si>
    <t>Кв. 59</t>
  </si>
  <si>
    <t>Кв. 154</t>
  </si>
  <si>
    <t>Кв. 110</t>
  </si>
  <si>
    <t>Кв. 130</t>
  </si>
  <si>
    <t>Кв. 184</t>
  </si>
  <si>
    <t>Кв. 77</t>
  </si>
  <si>
    <t>Кв. 67</t>
  </si>
  <si>
    <t>Кв. 68</t>
  </si>
  <si>
    <t>Кв. 111</t>
  </si>
  <si>
    <t>Кв. 29</t>
  </si>
  <si>
    <t>Кв. 14</t>
  </si>
  <si>
    <t>Кв. 22</t>
  </si>
  <si>
    <t>Кв. 20</t>
  </si>
  <si>
    <t>Кв. 125</t>
  </si>
  <si>
    <t>Кв. 180</t>
  </si>
  <si>
    <t>Кв. 183</t>
  </si>
  <si>
    <t>Кв. 153</t>
  </si>
  <si>
    <t>Кв. 128</t>
  </si>
  <si>
    <t>Кв. 142</t>
  </si>
  <si>
    <t>Кв. 141</t>
  </si>
  <si>
    <t>Кв. 71</t>
  </si>
  <si>
    <t>Кв. 157</t>
  </si>
  <si>
    <t>Кв. 10</t>
  </si>
  <si>
    <t>Кв. 93</t>
  </si>
  <si>
    <t>Кв. 12</t>
  </si>
  <si>
    <t>Кв. 70</t>
  </si>
  <si>
    <t>Кв. 139</t>
  </si>
  <si>
    <t>Кв. 94</t>
  </si>
  <si>
    <t>Кв. 61</t>
  </si>
  <si>
    <t>Кв. 100</t>
  </si>
  <si>
    <t>Кв. 3</t>
  </si>
  <si>
    <t>Кв. 65</t>
  </si>
  <si>
    <t>Кв. 51</t>
  </si>
  <si>
    <t>Кв. 168</t>
  </si>
  <si>
    <t>Кв. 63</t>
  </si>
  <si>
    <t>Кв. 39</t>
  </si>
  <si>
    <t>Кв. 191</t>
  </si>
  <si>
    <t>Месяц</t>
  </si>
  <si>
    <t>Площадь</t>
  </si>
  <si>
    <t>Тариф, руб./Гкал</t>
  </si>
  <si>
    <t>Начислен подогрев ХВС для ГВС, Гкал.</t>
  </si>
  <si>
    <t>Выставлено РСО, Гкал.</t>
  </si>
  <si>
    <t>Расход тепловой энергии на отопление, Гкал</t>
  </si>
  <si>
    <t>Х</t>
  </si>
  <si>
    <t>Владелец, Объект</t>
  </si>
  <si>
    <t>Введи л/с</t>
  </si>
  <si>
    <t>Итого расход тепловой энергии,  руб.</t>
  </si>
  <si>
    <t>Дней в собственности</t>
  </si>
  <si>
    <t>Дней в месяце</t>
  </si>
  <si>
    <t>11=9-10</t>
  </si>
  <si>
    <t>Тариф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</si>
  <si>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</si>
  <si>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</si>
  <si>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</si>
  <si>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</si>
  <si>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</si>
  <si>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</si>
  <si>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</si>
  <si>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</si>
  <si>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</si>
  <si>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</si>
  <si>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</si>
  <si>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</si>
  <si>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Теплоснабжение РСО</t>
  </si>
  <si>
    <t>13=12-8</t>
  </si>
  <si>
    <t>12=11/3*4/5*6*7</t>
  </si>
  <si>
    <t>Начислено отопление по 1/12, Гкал.</t>
  </si>
  <si>
    <t>Площадь дома</t>
  </si>
  <si>
    <t>Площадь кв.</t>
  </si>
  <si>
    <t>31.01.2023.</t>
  </si>
  <si>
    <t>28.02.2023.</t>
  </si>
  <si>
    <t>31.03.2023.</t>
  </si>
  <si>
    <t>30.04.2023.</t>
  </si>
  <si>
    <t>31.05.2023.</t>
  </si>
  <si>
    <t>30.06.2023.</t>
  </si>
  <si>
    <t>31.07.2023.</t>
  </si>
  <si>
    <t>31.08.2023.</t>
  </si>
  <si>
    <t>30.09.2023.</t>
  </si>
  <si>
    <t>31.10.2023.</t>
  </si>
  <si>
    <t>30.11.2023.</t>
  </si>
  <si>
    <t>31.12.2023.</t>
  </si>
  <si>
    <t>Итого 2023 г.</t>
  </si>
  <si>
    <t>31.01.2023 0:00:00</t>
  </si>
  <si>
    <t>28.02.2023 0:00:00</t>
  </si>
  <si>
    <t>31.03.2023 0:00:00</t>
  </si>
  <si>
    <t>30.04.2023 0:00:00</t>
  </si>
  <si>
    <t>31.05.2023 0:00:00</t>
  </si>
  <si>
    <t>30.06.2023 0:00:00</t>
  </si>
  <si>
    <t>31.07.2023 0:00:00</t>
  </si>
  <si>
    <t>31.08.2023 0:00:00</t>
  </si>
  <si>
    <t>30.09.2023 0:00:00</t>
  </si>
  <si>
    <t>31.10.2023 0:00:00</t>
  </si>
  <si>
    <t>30.11.2023 0:00:00</t>
  </si>
  <si>
    <t>31.12.2023 0:00:00</t>
  </si>
  <si>
    <t>Итог</t>
  </si>
  <si>
    <t>Сумма</t>
  </si>
  <si>
    <t>Приход</t>
  </si>
  <si>
    <t>Норма на 2024, на 1 кв.м./Гкал в мес</t>
  </si>
  <si>
    <t>14=11/3/12 мес</t>
  </si>
  <si>
    <t>Итого перерасчет  ***</t>
  </si>
  <si>
    <t>*** Допускается отклонение в ввиду округления значений</t>
  </si>
  <si>
    <t>127247, Москва г, Бескудниковский, Дмитровское ш, дом № 90, корпус 2</t>
  </si>
  <si>
    <t>л/с №0000000073826</t>
  </si>
  <si>
    <t>л/с №0000000069932</t>
  </si>
  <si>
    <t>л/с №0000000091916</t>
  </si>
  <si>
    <t>л/с №0000000069865</t>
  </si>
  <si>
    <t>л/с №0000000071868</t>
  </si>
  <si>
    <t>л/с №0000000082558</t>
  </si>
  <si>
    <t>л/с №0000001153887</t>
  </si>
  <si>
    <t>л/с №0000000072486</t>
  </si>
  <si>
    <t>л/с №0000000143922</t>
  </si>
  <si>
    <t>л/с №0000000082467</t>
  </si>
  <si>
    <t>л/с №0000000073121</t>
  </si>
  <si>
    <t>л/с №0000000070420</t>
  </si>
  <si>
    <t>л/с №0000000153754</t>
  </si>
  <si>
    <t>л/с №0000000070493</t>
  </si>
  <si>
    <t>л/с №0000000082479</t>
  </si>
  <si>
    <t>л/с №0000000071757</t>
  </si>
  <si>
    <t>л/с №0000000072484</t>
  </si>
  <si>
    <t>л/с №0000000072317</t>
  </si>
  <si>
    <t>л/с №0000000085094</t>
  </si>
  <si>
    <t>л/с №0000000072190</t>
  </si>
  <si>
    <t>л/с №0000000070796</t>
  </si>
  <si>
    <t>л/с №0000000111401</t>
  </si>
  <si>
    <t>л/с №0000000075324</t>
  </si>
  <si>
    <t>л/с №0000000071989</t>
  </si>
  <si>
    <t>л/с №0000000070601</t>
  </si>
  <si>
    <t>л/с №0000000072067</t>
  </si>
  <si>
    <t>л/с №0000000070779</t>
  </si>
  <si>
    <t>л/с №0000000082545</t>
  </si>
  <si>
    <t>л/с №0000000124834</t>
  </si>
  <si>
    <t>л/с №0000000147949</t>
  </si>
  <si>
    <t>л/с №0000000071810</t>
  </si>
  <si>
    <t>л/с №0000000073564</t>
  </si>
  <si>
    <t>л/с №0000000072051</t>
  </si>
  <si>
    <t>л/с №0000000072351</t>
  </si>
  <si>
    <t>л/с №0000000112900</t>
  </si>
  <si>
    <t>л/с №0000000073077</t>
  </si>
  <si>
    <t>л/с №0000000084396</t>
  </si>
  <si>
    <t>л/с №0000000111393</t>
  </si>
  <si>
    <t>л/с №0000000070577</t>
  </si>
  <si>
    <t>л/с №0000000070397</t>
  </si>
  <si>
    <t>л/с №0000000082418</t>
  </si>
  <si>
    <t>л/с №0000000070685</t>
  </si>
  <si>
    <t>л/с №0000000071879</t>
  </si>
  <si>
    <t>л/с №0000000072359</t>
  </si>
  <si>
    <t>л/с №0000000082556</t>
  </si>
  <si>
    <t>л/с №0000000070596</t>
  </si>
  <si>
    <t>л/с №0000000104983</t>
  </si>
  <si>
    <t>л/с №0000000070700</t>
  </si>
  <si>
    <t>л/с №0000000092437</t>
  </si>
  <si>
    <t>л/с №0000000095302</t>
  </si>
  <si>
    <t>л/с №0000000074435</t>
  </si>
  <si>
    <t>л/с №0000000072070</t>
  </si>
  <si>
    <t>л/с №0000000071801</t>
  </si>
  <si>
    <t>л/с №0000000082544</t>
  </si>
  <si>
    <t>л/с №0000000074698</t>
  </si>
  <si>
    <t>л/с №0000000072181</t>
  </si>
  <si>
    <t>л/с №0000000092056</t>
  </si>
  <si>
    <t>л/с №0000000131463</t>
  </si>
  <si>
    <t>л/с №0000000074353</t>
  </si>
  <si>
    <t>л/с №0000000070781</t>
  </si>
  <si>
    <t>л/с №0000000072305</t>
  </si>
  <si>
    <t>л/с №0000000084924</t>
  </si>
  <si>
    <t>л/с №0000000073108</t>
  </si>
  <si>
    <t>л/с №0000000070619</t>
  </si>
  <si>
    <t>л/с №0000000070625</t>
  </si>
  <si>
    <t>л/с №0000000070542</t>
  </si>
  <si>
    <t>л/с №0000000094367</t>
  </si>
  <si>
    <t>л/с №0000000069790</t>
  </si>
  <si>
    <t>л/с №0000000074567</t>
  </si>
  <si>
    <t>л/с №0000000072191</t>
  </si>
  <si>
    <t>л/с №0000000070704</t>
  </si>
  <si>
    <t>л/с №0000000082546</t>
  </si>
  <si>
    <t>л/с №0000000113666</t>
  </si>
  <si>
    <t>л/с №0000000154038</t>
  </si>
  <si>
    <t>л/с №0000000070622</t>
  </si>
  <si>
    <t>л/с №0000000082424</t>
  </si>
  <si>
    <t>л/с №0000000070698</t>
  </si>
  <si>
    <t>л/с №0000000072227</t>
  </si>
  <si>
    <t>л/с №0000000104657</t>
  </si>
  <si>
    <t>л/с №0000000104527</t>
  </si>
  <si>
    <t>л/с №0000000144943</t>
  </si>
  <si>
    <t>л/с №0000000153478</t>
  </si>
  <si>
    <t>л/с №0000000070682</t>
  </si>
  <si>
    <t>л/с №0000000082588</t>
  </si>
  <si>
    <t>л/с №0000000151593</t>
  </si>
  <si>
    <t>л/с №0000000114203</t>
  </si>
  <si>
    <t>л/с №0000000072196</t>
  </si>
  <si>
    <t>л/с №0000001155514</t>
  </si>
  <si>
    <t>л/с №0000000074212</t>
  </si>
  <si>
    <t>л/с №0000000151370</t>
  </si>
  <si>
    <t>л/с №0000000071991</t>
  </si>
  <si>
    <t>л/с №0000000073169</t>
  </si>
  <si>
    <t>л/с №0000000070414</t>
  </si>
  <si>
    <t>л/с №0000000152801</t>
  </si>
  <si>
    <t>л/с №0000000153757</t>
  </si>
  <si>
    <t>л/с №0000001157453</t>
  </si>
  <si>
    <t>л/с №0000001154452</t>
  </si>
  <si>
    <t>л/с №0000000091982</t>
  </si>
  <si>
    <t>л/с №0000000082441</t>
  </si>
  <si>
    <t>л/с №0000000082554</t>
  </si>
  <si>
    <t>л/с №0000000074436</t>
  </si>
  <si>
    <t>л/с №0000000070534</t>
  </si>
  <si>
    <t>л/с №0000000074945</t>
  </si>
  <si>
    <t>л/с №0000000112356</t>
  </si>
  <si>
    <t>л/с №0000000070572</t>
  </si>
  <si>
    <t>л/с №0000001154080</t>
  </si>
  <si>
    <t>л/с №0000000070532</t>
  </si>
  <si>
    <t>л/с №0000000069797</t>
  </si>
  <si>
    <t>л/с №0000000112360</t>
  </si>
  <si>
    <t>л/с №0000000069853</t>
  </si>
  <si>
    <t>л/с №0000000069777</t>
  </si>
  <si>
    <t>л/с №0000000074508</t>
  </si>
  <si>
    <t>л/с №0000000123392</t>
  </si>
  <si>
    <t>л/с №0000000070592</t>
  </si>
  <si>
    <t>л/с №0000001156060</t>
  </si>
  <si>
    <t>л/с №0000000071986</t>
  </si>
  <si>
    <t>л/с №0000000072263</t>
  </si>
  <si>
    <t>л/с №0000000091906</t>
  </si>
  <si>
    <t>л/с №0000000073175</t>
  </si>
  <si>
    <t>л/с №0000000075085</t>
  </si>
  <si>
    <t>л/с №0000000069808</t>
  </si>
  <si>
    <t>л/с №0000001155414</t>
  </si>
  <si>
    <t>л/с №0000000072362</t>
  </si>
  <si>
    <t>л/с №0000000148098</t>
  </si>
  <si>
    <t>л/с №0000000071992</t>
  </si>
  <si>
    <t>л/с №0000000071987</t>
  </si>
  <si>
    <t>л/с №0000000073632</t>
  </si>
  <si>
    <t>л/с №0000000069756</t>
  </si>
  <si>
    <t>л/с №0000000145676</t>
  </si>
  <si>
    <t>л/с №0000000148206</t>
  </si>
  <si>
    <t>л/с №0000001156198</t>
  </si>
  <si>
    <t>л/с №0000000094578</t>
  </si>
  <si>
    <t>л/с №0000000075075</t>
  </si>
  <si>
    <t>л/с №0000000070445</t>
  </si>
  <si>
    <t>л/с №0000000072148</t>
  </si>
  <si>
    <t>л/с №0000000072482</t>
  </si>
  <si>
    <t>л/с №0000000074962</t>
  </si>
  <si>
    <t>л/с №0000000121838</t>
  </si>
  <si>
    <t>л/с №0000000115886</t>
  </si>
  <si>
    <t>л/с №0000000070499</t>
  </si>
  <si>
    <t>л/с №0000000082460</t>
  </si>
  <si>
    <t>л/с №0000000121086</t>
  </si>
  <si>
    <t>л/с №0000000130273</t>
  </si>
  <si>
    <t>л/с №0000000091899</t>
  </si>
  <si>
    <t>л/с №0000000072487</t>
  </si>
  <si>
    <t>л/с №0000000094580</t>
  </si>
  <si>
    <t>л/с №0000000071804</t>
  </si>
  <si>
    <t>л/с №0000000072221</t>
  </si>
  <si>
    <t>л/с №0000000069822</t>
  </si>
  <si>
    <t>л/с №0000000069740</t>
  </si>
  <si>
    <t>л/с №0000000120438</t>
  </si>
  <si>
    <t>л/с №0000001157697</t>
  </si>
  <si>
    <t>л/с №0000000092139</t>
  </si>
  <si>
    <t>л/с №0000000073495</t>
  </si>
  <si>
    <t>л/с №0000000076728</t>
  </si>
  <si>
    <t>л/с №0000000145355</t>
  </si>
  <si>
    <t>л/с №0000000072208</t>
  </si>
  <si>
    <t>л/с №0000000070576</t>
  </si>
  <si>
    <t>л/с №0000000070585</t>
  </si>
  <si>
    <t>л/с №0000000074956</t>
  </si>
  <si>
    <t>л/с №0000000092027</t>
  </si>
  <si>
    <t>л/с №0000000073363</t>
  </si>
  <si>
    <t>л/с №0000000071978</t>
  </si>
  <si>
    <t>л/с №0000000092217</t>
  </si>
  <si>
    <t>л/с №0000000092224</t>
  </si>
  <si>
    <t>л/с №0000000073160</t>
  </si>
  <si>
    <t>л/с №0000000106282</t>
  </si>
  <si>
    <t>л/с №0000000070432</t>
  </si>
  <si>
    <t>л/с №0000000082469</t>
  </si>
  <si>
    <t>л/с №0000000091908</t>
  </si>
  <si>
    <t>л/с №0000000072483</t>
  </si>
  <si>
    <t>л/с №0000000072055</t>
  </si>
  <si>
    <t>л/с №0000000076678</t>
  </si>
  <si>
    <t>л/с №0000000151046</t>
  </si>
  <si>
    <t>л/с №0000000070611</t>
  </si>
  <si>
    <t>л/с №0000000072485</t>
  </si>
  <si>
    <t>л/с №0000000082547</t>
  </si>
  <si>
    <t>л/с №0000000070540</t>
  </si>
  <si>
    <t>л/с №0000000069736</t>
  </si>
  <si>
    <t>л/с №0000000071988</t>
  </si>
  <si>
    <t>л/с №0000000073629</t>
  </si>
  <si>
    <t>л/с №0000000076720</t>
  </si>
  <si>
    <t>л/с №0000000073580</t>
  </si>
  <si>
    <t>л/с №0000000073574</t>
  </si>
  <si>
    <t>л/с №0000000072489</t>
  </si>
  <si>
    <t>л/с №0000000073361</t>
  </si>
  <si>
    <t>л/с №0000001153753</t>
  </si>
  <si>
    <t>л/с №0000000072325</t>
  </si>
  <si>
    <t>л/с №0000000072329</t>
  </si>
  <si>
    <t>л/с №0000000073579</t>
  </si>
  <si>
    <t>л/с №0000000076939</t>
  </si>
  <si>
    <t>л/с №0000000092169</t>
  </si>
  <si>
    <t>л/с №0000000070634</t>
  </si>
  <si>
    <t>л/с №0000000070694</t>
  </si>
  <si>
    <t>л/с №0000000082555</t>
  </si>
  <si>
    <t>л/с №0000000070398</t>
  </si>
  <si>
    <t>л/с №0000000074215</t>
  </si>
  <si>
    <t>л/с №0000000069800</t>
  </si>
  <si>
    <t>л/с №0000000082549</t>
  </si>
  <si>
    <t>л/с №0000000085287</t>
  </si>
  <si>
    <t>Оф. 2</t>
  </si>
  <si>
    <t>л/с №0000000095444</t>
  </si>
  <si>
    <t>Оф. 3</t>
  </si>
  <si>
    <t>л/с №0000000081500</t>
  </si>
  <si>
    <t>Оф. 4</t>
  </si>
  <si>
    <t>127247, Москва г, Бескудниковский, Дмитровское ш, дом № 90, корпус 2, Кв. 1</t>
  </si>
  <si>
    <t>127247, Москва г, Бескудниковский, Дмитровское ш, дом № 90, корпус 2, Кв. 10</t>
  </si>
  <si>
    <t>127247, Москва г, Бескудниковский, Дмитровское ш, дом № 90, корпус 2, Кв. 100</t>
  </si>
  <si>
    <t>127247, Москва г, Бескудниковский, Дмитровское ш, дом № 90, корпус 2, Кв. 101</t>
  </si>
  <si>
    <t>127247, Москва г, Бескудниковский, Дмитровское ш, дом № 90, корпус 2, Кв. 102</t>
  </si>
  <si>
    <t>127247, Москва г, Бескудниковский, Дмитровское ш, дом № 90, корпус 2, Кв. 103</t>
  </si>
  <si>
    <t>127247, Москва г, Бескудниковский, Дмитровское ш, дом № 90, корпус 2, Кв. 104</t>
  </si>
  <si>
    <t>127247, Москва г, Бескудниковский, Дмитровское ш, дом № 90, корпус 2, Кв. 105</t>
  </si>
  <si>
    <t>127247, Москва г, Бескудниковский, Дмитровское ш, дом № 90, корпус 2, Кв. 106</t>
  </si>
  <si>
    <t>127247, Москва г, Бескудниковский, Дмитровское ш, дом № 90, корпус 2, Кв. 107</t>
  </si>
  <si>
    <t>127247, Москва г, Бескудниковский, Дмитровское ш, дом № 90, корпус 2, Кв. 108</t>
  </si>
  <si>
    <t>127247, Москва г, Бескудниковский, Дмитровское ш, дом № 90, корпус 2, Кв. 109</t>
  </si>
  <si>
    <t>127247, Москва г, Бескудниковский, Дмитровское ш, дом № 90, корпус 2, Кв. 11</t>
  </si>
  <si>
    <t>127247, Москва г, Бескудниковский, Дмитровское ш, дом № 90, корпус 2, Кв. 110</t>
  </si>
  <si>
    <t>127247, Москва г, Бескудниковский, Дмитровское ш, дом № 90, корпус 2, Кв. 111</t>
  </si>
  <si>
    <t>127247, Москва г, Бескудниковский, Дмитровское ш, дом № 90, корпус 2, Кв. 112</t>
  </si>
  <si>
    <t>127247, Москва г, Бескудниковский, Дмитровское ш, дом № 90, корпус 2, Кв. 113</t>
  </si>
  <si>
    <t>127247, Москва г, Бескудниковский, Дмитровское ш, дом № 90, корпус 2, Кв. 114</t>
  </si>
  <si>
    <t>127247, Москва г, Бескудниковский, Дмитровское ш, дом № 90, корпус 2, Кв. 115</t>
  </si>
  <si>
    <t>127247, Москва г, Бескудниковский, Дмитровское ш, дом № 90, корпус 2, Кв. 116</t>
  </si>
  <si>
    <t>127247, Москва г, Бескудниковский, Дмитровское ш, дом № 90, корпус 2, Кв. 117</t>
  </si>
  <si>
    <t>127247, Москва г, Бескудниковский, Дмитровское ш, дом № 90, корпус 2, Кв. 118</t>
  </si>
  <si>
    <t>127247, Москва г, Бескудниковский, Дмитровское ш, дом № 90, корпус 2, Кв. 119</t>
  </si>
  <si>
    <t>127247, Москва г, Бескудниковский, Дмитровское ш, дом № 90, корпус 2, Кв. 12</t>
  </si>
  <si>
    <t>127247, Москва г, Бескудниковский, Дмитровское ш, дом № 90, корпус 2, Кв. 120</t>
  </si>
  <si>
    <t>127247, Москва г, Бескудниковский, Дмитровское ш, дом № 90, корпус 2, Кв. 121</t>
  </si>
  <si>
    <t>127247, Москва г, Бескудниковский, Дмитровское ш, дом № 90, корпус 2, Кв. 122</t>
  </si>
  <si>
    <t>127247, Москва г, Бескудниковский, Дмитровское ш, дом № 90, корпус 2, Кв. 123</t>
  </si>
  <si>
    <t>127247, Москва г, Бескудниковский, Дмитровское ш, дом № 90, корпус 2, Кв. 124</t>
  </si>
  <si>
    <t>127247, Москва г, Бескудниковский, Дмитровское ш, дом № 90, корпус 2, Кв. 125</t>
  </si>
  <si>
    <t>127247, Москва г, Бескудниковский, Дмитровское ш, дом № 90, корпус 2, Кв. 126</t>
  </si>
  <si>
    <t>127247, Москва г, Бескудниковский, Дмитровское ш, дом № 90, корпус 2, Кв. 127</t>
  </si>
  <si>
    <t>127247, Москва г, Бескудниковский, Дмитровское ш, дом № 90, корпус 2, Кв. 128</t>
  </si>
  <si>
    <t>127247, Москва г, Бескудниковский, Дмитровское ш, дом № 90, корпус 2, Кв. 129</t>
  </si>
  <si>
    <t>127247, Москва г, Бескудниковский, Дмитровское ш, дом № 90, корпус 2, Кв. 13</t>
  </si>
  <si>
    <t>127247, Москва г, Бескудниковский, Дмитровское ш, дом № 90, корпус 2, Кв. 130</t>
  </si>
  <si>
    <t>127247, Москва г, Бескудниковский, Дмитровское ш, дом № 90, корпус 2, Кв. 131</t>
  </si>
  <si>
    <t>127247, Москва г, Бескудниковский, Дмитровское ш, дом № 90, корпус 2, Кв. 132</t>
  </si>
  <si>
    <t>127247, Москва г, Бескудниковский, Дмитровское ш, дом № 90, корпус 2, Кв. 133</t>
  </si>
  <si>
    <t>127247, Москва г, Бескудниковский, Дмитровское ш, дом № 90, корпус 2, Кв. 134</t>
  </si>
  <si>
    <t>127247, Москва г, Бескудниковский, Дмитровское ш, дом № 90, корпус 2, Кв. 135</t>
  </si>
  <si>
    <t>127247, Москва г, Бескудниковский, Дмитровское ш, дом № 90, корпус 2, Кв. 136</t>
  </si>
  <si>
    <t>127247, Москва г, Бескудниковский, Дмитровское ш, дом № 90, корпус 2, Кв. 137</t>
  </si>
  <si>
    <t>127247, Москва г, Бескудниковский, Дмитровское ш, дом № 90, корпус 2, Кв. 138</t>
  </si>
  <si>
    <t>127247, Москва г, Бескудниковский, Дмитровское ш, дом № 90, корпус 2, Кв. 139</t>
  </si>
  <si>
    <t>127247, Москва г, Бескудниковский, Дмитровское ш, дом № 90, корпус 2, Кв. 14</t>
  </si>
  <si>
    <t>127247, Москва г, Бескудниковский, Дмитровское ш, дом № 90, корпус 2, Кв. 140</t>
  </si>
  <si>
    <t>127247, Москва г, Бескудниковский, Дмитровское ш, дом № 90, корпус 2, Кв. 141</t>
  </si>
  <si>
    <t>127247, Москва г, Бескудниковский, Дмитровское ш, дом № 90, корпус 2, Кв. 142</t>
  </si>
  <si>
    <t>127247, Москва г, Бескудниковский, Дмитровское ш, дом № 90, корпус 2, Кв. 143</t>
  </si>
  <si>
    <t>127247, Москва г, Бескудниковский, Дмитровское ш, дом № 90, корпус 2, Кв. 144</t>
  </si>
  <si>
    <t>127247, Москва г, Бескудниковский, Дмитровское ш, дом № 90, корпус 2, Кв. 145</t>
  </si>
  <si>
    <t>127247, Москва г, Бескудниковский, Дмитровское ш, дом № 90, корпус 2, Кв. 146</t>
  </si>
  <si>
    <t>127247, Москва г, Бескудниковский, Дмитровское ш, дом № 90, корпус 2, Кв. 147</t>
  </si>
  <si>
    <t>127247, Москва г, Бескудниковский, Дмитровское ш, дом № 90, корпус 2, Кв. 148</t>
  </si>
  <si>
    <t>127247, Москва г, Бескудниковский, Дмитровское ш, дом № 90, корпус 2, Кв. 149</t>
  </si>
  <si>
    <t>127247, Москва г, Бескудниковский, Дмитровское ш, дом № 90, корпус 2, Кв. 15</t>
  </si>
  <si>
    <t>127247, Москва г, Бескудниковский, Дмитровское ш, дом № 90, корпус 2, Кв. 150</t>
  </si>
  <si>
    <t>127247, Москва г, Бескудниковский, Дмитровское ш, дом № 90, корпус 2, Кв. 151</t>
  </si>
  <si>
    <t>127247, Москва г, Бескудниковский, Дмитровское ш, дом № 90, корпус 2, Кв. 152</t>
  </si>
  <si>
    <t>127247, Москва г, Бескудниковский, Дмитровское ш, дом № 90, корпус 2, Кв. 153</t>
  </si>
  <si>
    <t>127247, Москва г, Бескудниковский, Дмитровское ш, дом № 90, корпус 2, Кв. 154</t>
  </si>
  <si>
    <t>127247, Москва г, Бескудниковский, Дмитровское ш, дом № 90, корпус 2, Кв. 155</t>
  </si>
  <si>
    <t>127247, Москва г, Бескудниковский, Дмитровское ш, дом № 90, корпус 2, Кв. 156</t>
  </si>
  <si>
    <t>127247, Москва г, Бескудниковский, Дмитровское ш, дом № 90, корпус 2, Кв. 157</t>
  </si>
  <si>
    <t>127247, Москва г, Бескудниковский, Дмитровское ш, дом № 90, корпус 2, Кв. 158</t>
  </si>
  <si>
    <t>127247, Москва г, Бескудниковский, Дмитровское ш, дом № 90, корпус 2, Кв. 159</t>
  </si>
  <si>
    <t>127247, Москва г, Бескудниковский, Дмитровское ш, дом № 90, корпус 2, Кв. 16</t>
  </si>
  <si>
    <t>127247, Москва г, Бескудниковский, Дмитровское ш, дом № 90, корпус 2, Кв. 160</t>
  </si>
  <si>
    <t>127247, Москва г, Бескудниковский, Дмитровское ш, дом № 90, корпус 2, Кв. 161</t>
  </si>
  <si>
    <t>127247, Москва г, Бескудниковский, Дмитровское ш, дом № 90, корпус 2, Кв. 162</t>
  </si>
  <si>
    <t>127247, Москва г, Бескудниковский, Дмитровское ш, дом № 90, корпус 2, Кв. 163</t>
  </si>
  <si>
    <t>127247, Москва г, Бескудниковский, Дмитровское ш, дом № 90, корпус 2, Кв. 164</t>
  </si>
  <si>
    <t>127247, Москва г, Бескудниковский, Дмитровское ш, дом № 90, корпус 2, Кв. 165</t>
  </si>
  <si>
    <t>127247, Москва г, Бескудниковский, Дмитровское ш, дом № 90, корпус 2, Кв. 166</t>
  </si>
  <si>
    <t>127247, Москва г, Бескудниковский, Дмитровское ш, дом № 90, корпус 2, Кв. 167</t>
  </si>
  <si>
    <t>127247, Москва г, Бескудниковский, Дмитровское ш, дом № 90, корпус 2, Кв. 168</t>
  </si>
  <si>
    <t>127247, Москва г, Бескудниковский, Дмитровское ш, дом № 90, корпус 2, Кв. 169</t>
  </si>
  <si>
    <t>127247, Москва г, Бескудниковский, Дмитровское ш, дом № 90, корпус 2, Кв. 17</t>
  </si>
  <si>
    <t>127247, Москва г, Бескудниковский, Дмитровское ш, дом № 90, корпус 2, Кв. 170</t>
  </si>
  <si>
    <t>127247, Москва г, Бескудниковский, Дмитровское ш, дом № 90, корпус 2, Кв. 171</t>
  </si>
  <si>
    <t>127247, Москва г, Бескудниковский, Дмитровское ш, дом № 90, корпус 2, Кв. 172</t>
  </si>
  <si>
    <t>127247, Москва г, Бескудниковский, Дмитровское ш, дом № 90, корпус 2, Кв. 173</t>
  </si>
  <si>
    <t>127247, Москва г, Бескудниковский, Дмитровское ш, дом № 90, корпус 2, Кв. 174</t>
  </si>
  <si>
    <t>127247, Москва г, Бескудниковский, Дмитровское ш, дом № 90, корпус 2, Кв. 175</t>
  </si>
  <si>
    <t>127247, Москва г, Бескудниковский, Дмитровское ш, дом № 90, корпус 2, Кв. 176</t>
  </si>
  <si>
    <t>127247, Москва г, Бескудниковский, Дмитровское ш, дом № 90, корпус 2, Кв. 177</t>
  </si>
  <si>
    <t>127247, Москва г, Бескудниковский, Дмитровское ш, дом № 90, корпус 2, Кв. 178</t>
  </si>
  <si>
    <t>127247, Москва г, Бескудниковский, Дмитровское ш, дом № 90, корпус 2, Кв. 179</t>
  </si>
  <si>
    <t>127247, Москва г, Бескудниковский, Дмитровское ш, дом № 90, корпус 2, Кв. 18</t>
  </si>
  <si>
    <t>127247, Москва г, Бескудниковский, Дмитровское ш, дом № 90, корпус 2, Кв. 180</t>
  </si>
  <si>
    <t>127247, Москва г, Бескудниковский, Дмитровское ш, дом № 90, корпус 2, Кв. 181</t>
  </si>
  <si>
    <t>127247, Москва г, Бескудниковский, Дмитровское ш, дом № 90, корпус 2, Кв. 182</t>
  </si>
  <si>
    <t>127247, Москва г, Бескудниковский, Дмитровское ш, дом № 90, корпус 2, Кв. 183</t>
  </si>
  <si>
    <t>127247, Москва г, Бескудниковский, Дмитровское ш, дом № 90, корпус 2, Кв. 184</t>
  </si>
  <si>
    <t>127247, Москва г, Бескудниковский, Дмитровское ш, дом № 90, корпус 2, Кв. 185</t>
  </si>
  <si>
    <t>127247, Москва г, Бескудниковский, Дмитровское ш, дом № 90, корпус 2, Кв. 186</t>
  </si>
  <si>
    <t>127247, Москва г, Бескудниковский, Дмитровское ш, дом № 90, корпус 2, Кв. 187</t>
  </si>
  <si>
    <t>127247, Москва г, Бескудниковский, Дмитровское ш, дом № 90, корпус 2, Кв. 188</t>
  </si>
  <si>
    <t>127247, Москва г, Бескудниковский, Дмитровское ш, дом № 90, корпус 2, Кв. 189</t>
  </si>
  <si>
    <t>127247, Москва г, Бескудниковский, Дмитровское ш, дом № 90, корпус 2, Кв. 19</t>
  </si>
  <si>
    <t>127247, Москва г, Бескудниковский, Дмитровское ш, дом № 90, корпус 2, Кв. 190</t>
  </si>
  <si>
    <t>127247, Москва г, Бескудниковский, Дмитровское ш, дом № 90, корпус 2, Кв. 191</t>
  </si>
  <si>
    <t>127247, Москва г, Бескудниковский, Дмитровское ш, дом № 90, корпус 2, Кв. 192</t>
  </si>
  <si>
    <t>127247, Москва г, Бескудниковский, Дмитровское ш, дом № 90, корпус 2, Кв. 2</t>
  </si>
  <si>
    <t>127247, Москва г, Бескудниковский, Дмитровское ш, дом № 90, корпус 2, Кв. 20</t>
  </si>
  <si>
    <t>127247, Москва г, Бескудниковский, Дмитровское ш, дом № 90, корпус 2, Кв. 21</t>
  </si>
  <si>
    <t>127247, Москва г, Бескудниковский, Дмитровское ш, дом № 90, корпус 2, Кв. 22</t>
  </si>
  <si>
    <t>127247, Москва г, Бескудниковский, Дмитровское ш, дом № 90, корпус 2, Кв. 23</t>
  </si>
  <si>
    <t>127247, Москва г, Бескудниковский, Дмитровское ш, дом № 90, корпус 2, Кв. 24</t>
  </si>
  <si>
    <t>127247, Москва г, Бескудниковский, Дмитровское ш, дом № 90, корпус 2, Кв. 25</t>
  </si>
  <si>
    <t>127247, Москва г, Бескудниковский, Дмитровское ш, дом № 90, корпус 2, Кв. 26</t>
  </si>
  <si>
    <t>127247, Москва г, Бескудниковский, Дмитровское ш, дом № 90, корпус 2, Кв. 27</t>
  </si>
  <si>
    <t>127247, Москва г, Бескудниковский, Дмитровское ш, дом № 90, корпус 2, Кв. 28</t>
  </si>
  <si>
    <t>127247, Москва г, Бескудниковский, Дмитровское ш, дом № 90, корпус 2, Кв. 29</t>
  </si>
  <si>
    <t>127247, Москва г, Бескудниковский, Дмитровское ш, дом № 90, корпус 2, Кв. 3</t>
  </si>
  <si>
    <t>127247, Москва г, Бескудниковский, Дмитровское ш, дом № 90, корпус 2, Кв. 30</t>
  </si>
  <si>
    <t>127247, Москва г, Бескудниковский, Дмитровское ш, дом № 90, корпус 2, Кв. 31</t>
  </si>
  <si>
    <t>127247, Москва г, Бескудниковский, Дмитровское ш, дом № 90, корпус 2, Кв. 32</t>
  </si>
  <si>
    <t>127247, Москва г, Бескудниковский, Дмитровское ш, дом № 90, корпус 2, Кв. 33</t>
  </si>
  <si>
    <t>127247, Москва г, Бескудниковский, Дмитровское ш, дом № 90, корпус 2, Кв. 34</t>
  </si>
  <si>
    <t>127247, Москва г, Бескудниковский, Дмитровское ш, дом № 90, корпус 2, Кв. 35</t>
  </si>
  <si>
    <t>127247, Москва г, Бескудниковский, Дмитровское ш, дом № 90, корпус 2, Кв. 36</t>
  </si>
  <si>
    <t>127247, Москва г, Бескудниковский, Дмитровское ш, дом № 90, корпус 2, Кв. 37</t>
  </si>
  <si>
    <t>127247, Москва г, Бескудниковский, Дмитровское ш, дом № 90, корпус 2, Кв. 38</t>
  </si>
  <si>
    <t>127247, Москва г, Бескудниковский, Дмитровское ш, дом № 90, корпус 2, Кв. 39</t>
  </si>
  <si>
    <t>127247, Москва г, Бескудниковский, Дмитровское ш, дом № 90, корпус 2, Кв. 4</t>
  </si>
  <si>
    <t>127247, Москва г, Бескудниковский, Дмитровское ш, дом № 90, корпус 2, Кв. 40</t>
  </si>
  <si>
    <t>127247, Москва г, Бескудниковский, Дмитровское ш, дом № 90, корпус 2, Кв. 41</t>
  </si>
  <si>
    <t>127247, Москва г, Бескудниковский, Дмитровское ш, дом № 90, корпус 2, Кв. 42</t>
  </si>
  <si>
    <t>127247, Москва г, Бескудниковский, Дмитровское ш, дом № 90, корпус 2, Кв. 43</t>
  </si>
  <si>
    <t>127247, Москва г, Бескудниковский, Дмитровское ш, дом № 90, корпус 2, Кв. 44</t>
  </si>
  <si>
    <t>127247, Москва г, Бескудниковский, Дмитровское ш, дом № 90, корпус 2, Кв. 45</t>
  </si>
  <si>
    <t>127247, Москва г, Бескудниковский, Дмитровское ш, дом № 90, корпус 2, Кв. 46</t>
  </si>
  <si>
    <t>127247, Москва г, Бескудниковский, Дмитровское ш, дом № 90, корпус 2, Кв. 47</t>
  </si>
  <si>
    <t>127247, Москва г, Бескудниковский, Дмитровское ш, дом № 90, корпус 2, Кв. 48</t>
  </si>
  <si>
    <t>127247, Москва г, Бескудниковский, Дмитровское ш, дом № 90, корпус 2, Кв. 49</t>
  </si>
  <si>
    <t>127247, Москва г, Бескудниковский, Дмитровское ш, дом № 90, корпус 2, Кв. 5</t>
  </si>
  <si>
    <t>127247, Москва г, Бескудниковский, Дмитровское ш, дом № 90, корпус 2, Кв. 50</t>
  </si>
  <si>
    <t>127247, Москва г, Бескудниковский, Дмитровское ш, дом № 90, корпус 2, Кв. 51</t>
  </si>
  <si>
    <t>127247, Москва г, Бескудниковский, Дмитровское ш, дом № 90, корпус 2, Кв. 52</t>
  </si>
  <si>
    <t>127247, Москва г, Бескудниковский, Дмитровское ш, дом № 90, корпус 2, Кв. 53</t>
  </si>
  <si>
    <t>127247, Москва г, Бескудниковский, Дмитровское ш, дом № 90, корпус 2, Кв. 54</t>
  </si>
  <si>
    <t>127247, Москва г, Бескудниковский, Дмитровское ш, дом № 90, корпус 2, Кв. 55</t>
  </si>
  <si>
    <t>127247, Москва г, Бескудниковский, Дмитровское ш, дом № 90, корпус 2, Кв. 56</t>
  </si>
  <si>
    <t>127247, Москва г, Бескудниковский, Дмитровское ш, дом № 90, корпус 2, Кв. 57</t>
  </si>
  <si>
    <t>127247, Москва г, Бескудниковский, Дмитровское ш, дом № 90, корпус 2, Кв. 58</t>
  </si>
  <si>
    <t>127247, Москва г, Бескудниковский, Дмитровское ш, дом № 90, корпус 2, Кв. 59</t>
  </si>
  <si>
    <t>127247, Москва г, Бескудниковский, Дмитровское ш, дом № 90, корпус 2, Кв. 6</t>
  </si>
  <si>
    <t>127247, Москва г, Бескудниковский, Дмитровское ш, дом № 90, корпус 2, Кв. 60</t>
  </si>
  <si>
    <t>127247, Москва г, Бескудниковский, Дмитровское ш, дом № 90, корпус 2, Кв. 61</t>
  </si>
  <si>
    <t>127247, Москва г, Бескудниковский, Дмитровское ш, дом № 90, корпус 2, Кв. 62</t>
  </si>
  <si>
    <t>127247, Москва г, Бескудниковский, Дмитровское ш, дом № 90, корпус 2, Кв. 63</t>
  </si>
  <si>
    <t>127247, Москва г, Бескудниковский, Дмитровское ш, дом № 90, корпус 2, Кв. 64</t>
  </si>
  <si>
    <t>127247, Москва г, Бескудниковский, Дмитровское ш, дом № 90, корпус 2, Кв. 65</t>
  </si>
  <si>
    <t>127247, Москва г, Бескудниковский, Дмитровское ш, дом № 90, корпус 2, Кв. 66</t>
  </si>
  <si>
    <t>127247, Москва г, Бескудниковский, Дмитровское ш, дом № 90, корпус 2, Кв. 67</t>
  </si>
  <si>
    <t>127247, Москва г, Бескудниковский, Дмитровское ш, дом № 90, корпус 2, Кв. 68</t>
  </si>
  <si>
    <t>127247, Москва г, Бескудниковский, Дмитровское ш, дом № 90, корпус 2, Кв. 69</t>
  </si>
  <si>
    <t>127247, Москва г, Бескудниковский, Дмитровское ш, дом № 90, корпус 2, Кв. 7</t>
  </si>
  <si>
    <t>127247, Москва г, Бескудниковский, Дмитровское ш, дом № 90, корпус 2, Кв. 70</t>
  </si>
  <si>
    <t>127247, Москва г, Бескудниковский, Дмитровское ш, дом № 90, корпус 2, Кв. 71</t>
  </si>
  <si>
    <t>127247, Москва г, Бескудниковский, Дмитровское ш, дом № 90, корпус 2, Кв. 72</t>
  </si>
  <si>
    <t>127247, Москва г, Бескудниковский, Дмитровское ш, дом № 90, корпус 2, Кв. 73</t>
  </si>
  <si>
    <t>127247, Москва г, Бескудниковский, Дмитровское ш, дом № 90, корпус 2, Кв. 74</t>
  </si>
  <si>
    <t>127247, Москва г, Бескудниковский, Дмитровское ш, дом № 90, корпус 2, Кв. 75</t>
  </si>
  <si>
    <t>127247, Москва г, Бескудниковский, Дмитровское ш, дом № 90, корпус 2, Кв. 76</t>
  </si>
  <si>
    <t>127247, Москва г, Бескудниковский, Дмитровское ш, дом № 90, корпус 2, Кв. 77</t>
  </si>
  <si>
    <t>127247, Москва г, Бескудниковский, Дмитровское ш, дом № 90, корпус 2, Кв. 78</t>
  </si>
  <si>
    <t>127247, Москва г, Бескудниковский, Дмитровское ш, дом № 90, корпус 2, Кв. 79</t>
  </si>
  <si>
    <t>127247, Москва г, Бескудниковский, Дмитровское ш, дом № 90, корпус 2, Кв. 8</t>
  </si>
  <si>
    <t>127247, Москва г, Бескудниковский, Дмитровское ш, дом № 90, корпус 2, Кв. 80</t>
  </si>
  <si>
    <t>127247, Москва г, Бескудниковский, Дмитровское ш, дом № 90, корпус 2, Кв. 81</t>
  </si>
  <si>
    <t>127247, Москва г, Бескудниковский, Дмитровское ш, дом № 90, корпус 2, Кв. 82</t>
  </si>
  <si>
    <t>127247, Москва г, Бескудниковский, Дмитровское ш, дом № 90, корпус 2, Кв. 83</t>
  </si>
  <si>
    <t>127247, Москва г, Бескудниковский, Дмитровское ш, дом № 90, корпус 2, Кв. 84</t>
  </si>
  <si>
    <t>127247, Москва г, Бескудниковский, Дмитровское ш, дом № 90, корпус 2, Кв. 85</t>
  </si>
  <si>
    <t>127247, Москва г, Бескудниковский, Дмитровское ш, дом № 90, корпус 2, Кв. 86</t>
  </si>
  <si>
    <t>127247, Москва г, Бескудниковский, Дмитровское ш, дом № 90, корпус 2, Кв. 87</t>
  </si>
  <si>
    <t>127247, Москва г, Бескудниковский, Дмитровское ш, дом № 90, корпус 2, Кв. 88</t>
  </si>
  <si>
    <t>127247, Москва г, Бескудниковский, Дмитровское ш, дом № 90, корпус 2, Кв. 89</t>
  </si>
  <si>
    <t>127247, Москва г, Бескудниковский, Дмитровское ш, дом № 90, корпус 2, Кв. 9</t>
  </si>
  <si>
    <t>127247, Москва г, Бескудниковский, Дмитровское ш, дом № 90, корпус 2, Кв. 90</t>
  </si>
  <si>
    <t>127247, Москва г, Бескудниковский, Дмитровское ш, дом № 90, корпус 2, Кв. 91</t>
  </si>
  <si>
    <t>127247, Москва г, Бескудниковский, Дмитровское ш, дом № 90, корпус 2, Кв. 92</t>
  </si>
  <si>
    <t>127247, Москва г, Бескудниковский, Дмитровское ш, дом № 90, корпус 2, Кв. 93</t>
  </si>
  <si>
    <t>127247, Москва г, Бескудниковский, Дмитровское ш, дом № 90, корпус 2, Кв. 94</t>
  </si>
  <si>
    <t>127247, Москва г, Бескудниковский, Дмитровское ш, дом № 90, корпус 2, Кв. 95</t>
  </si>
  <si>
    <t>127247, Москва г, Бескудниковский, Дмитровское ш, дом № 90, корпус 2, Кв. 96</t>
  </si>
  <si>
    <t>127247, Москва г, Бескудниковский, Дмитровское ш, дом № 90, корпус 2, Кв. 97</t>
  </si>
  <si>
    <t>127247, Москва г, Бескудниковский, Дмитровское ш, дом № 90, корпус 2, Кв. 98</t>
  </si>
  <si>
    <t>127247, Москва г, Бескудниковский, Дмитровское ш, дом № 90, корпус 2, Кв. 99</t>
  </si>
  <si>
    <t>127247, Москва г, Бескудниковский, Дмитровское ш, дом № 90, корпус 2, Оф. 2</t>
  </si>
  <si>
    <t>127247, Москва г, Бескудниковский, Дмитровское ш, дом № 90, корпус 2, Оф. 3</t>
  </si>
  <si>
    <t>127247, Москва г, Бескудниковский, Дмитровское ш, дом № 90, корпус 2, Оф. 4</t>
  </si>
  <si>
    <t>Подогрев</t>
  </si>
  <si>
    <t>л/с №0000000069933</t>
  </si>
  <si>
    <t>л/с №0000000070599</t>
  </si>
  <si>
    <t>л/с №0000000072488</t>
  </si>
  <si>
    <t>л/с №0000000070799</t>
  </si>
  <si>
    <t>** Отклонение подогрева за октябрь 2023 г. учтено в ноябре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</si>
</sst>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0_-;\-* #,##0.000_-;_-* &quot;-&quot;??_-;_-@_-"/>
    <numFmt numFmtId="165" formatCode="_-* #,##0.000\ _₽_-;\-* #,##0.000\ _₽_-;_-* &quot;-&quot;???\ _₽_-;_-@_-"/>
    <numFmt numFmtId="166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59"/>
      <name val="Arial"/>
      <family val="2"/>
    </font>
    <font>
      <sz val="8"/>
      <color indexed="8"/>
      <name val="Arial"/>
      <family val="2"/>
    </font>
    <font>
      <sz val="8"/>
      <color indexed="5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</borders>
  <cellStyleXfs count="12">
    <xf numFmtId="0" fontId="0" fillId="0" borderId="0"/>
    <xf numFmtId="0" fontId="4" fillId="0" borderId="0"/>
    <xf numFmtId="0" fontId="5" fillId="0" borderId="0"/>
    <xf numFmtId="0" fontId="5" fillId="0" borderId="0"/>
    <xf numFmtId="43" fontId="11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82">
    <xf numFmtId="0" fontId="0" fillId="0" borderId="0" xfId="0"/>
    <xf numFmtId="0" fontId="0" fillId="2" borderId="0" xfId="0" applyFill="1" applyAlignment="1">
      <alignment vertical="center"/>
    </xf>
    <xf numFmtId="0" fontId="6" fillId="3" borderId="1" xfId="2" applyNumberFormat="1" applyFont="1" applyFill="1" applyBorder="1" applyAlignment="1">
      <alignment horizontal="center" vertical="center" wrapText="1"/>
    </xf>
    <xf numFmtId="0" fontId="6" fillId="3" borderId="1" xfId="2" applyNumberFormat="1" applyFont="1" applyFill="1" applyBorder="1" applyAlignment="1">
      <alignment horizontal="center" vertical="top" wrapText="1"/>
    </xf>
    <xf numFmtId="4" fontId="6" fillId="3" borderId="1" xfId="2" applyNumberFormat="1" applyFont="1" applyFill="1" applyBorder="1" applyAlignment="1">
      <alignment horizontal="right" vertical="top" wrapText="1"/>
    </xf>
    <xf numFmtId="4" fontId="8" fillId="3" borderId="1" xfId="2" applyNumberFormat="1" applyFont="1" applyFill="1" applyBorder="1" applyAlignment="1">
      <alignment horizontal="right" vertical="top" wrapText="1"/>
    </xf>
    <xf numFmtId="0" fontId="10" fillId="5" borderId="2" xfId="3" applyNumberFormat="1" applyFont="1" applyFill="1" applyBorder="1" applyAlignment="1">
      <alignment vertical="top" wrapText="1"/>
    </xf>
    <xf numFmtId="2" fontId="5" fillId="0" borderId="2" xfId="3" applyNumberFormat="1" applyFont="1" applyBorder="1" applyAlignment="1">
      <alignment horizontal="right" vertical="top"/>
    </xf>
    <xf numFmtId="17" fontId="7" fillId="3" borderId="1" xfId="2" applyNumberFormat="1" applyFont="1" applyFill="1" applyBorder="1" applyAlignment="1">
      <alignment vertical="center"/>
    </xf>
    <xf numFmtId="3" fontId="8" fillId="3" borderId="1" xfId="2" applyNumberFormat="1" applyFont="1" applyFill="1" applyBorder="1" applyAlignment="1">
      <alignment horizontal="right" vertical="top" wrapText="1"/>
    </xf>
    <xf numFmtId="3" fontId="8" fillId="6" borderId="1" xfId="2" applyNumberFormat="1" applyFont="1" applyFill="1" applyBorder="1" applyAlignment="1">
      <alignment horizontal="right" vertical="top" wrapText="1"/>
    </xf>
    <xf numFmtId="4" fontId="8" fillId="0" borderId="1" xfId="2" applyNumberFormat="1" applyFont="1" applyFill="1" applyBorder="1" applyAlignment="1">
      <alignment horizontal="right" vertical="top" wrapText="1"/>
    </xf>
    <xf numFmtId="0" fontId="0" fillId="0" borderId="0" xfId="0" applyBorder="1"/>
    <xf numFmtId="0" fontId="7" fillId="3" borderId="1" xfId="2" applyNumberFormat="1" applyFont="1" applyFill="1" applyBorder="1" applyAlignment="1">
      <alignment horizontal="center" vertical="center" wrapText="1"/>
    </xf>
    <xf numFmtId="0" fontId="6" fillId="3" borderId="1" xfId="2" applyNumberFormat="1" applyFont="1" applyFill="1" applyBorder="1" applyAlignment="1">
      <alignment horizontal="left" vertical="top"/>
    </xf>
    <xf numFmtId="164" fontId="8" fillId="3" borderId="1" xfId="4" applyNumberFormat="1" applyFont="1" applyFill="1" applyBorder="1" applyAlignment="1">
      <alignment horizontal="right" vertical="top" wrapText="1"/>
    </xf>
    <xf numFmtId="164" fontId="9" fillId="4" borderId="1" xfId="4" applyNumberFormat="1" applyFont="1" applyFill="1" applyBorder="1" applyAlignment="1">
      <alignment horizontal="right" vertical="top" wrapText="1"/>
    </xf>
    <xf numFmtId="164" fontId="8" fillId="4" borderId="1" xfId="4" applyNumberFormat="1" applyFont="1" applyFill="1" applyBorder="1" applyAlignment="1">
      <alignment horizontal="right" vertical="top" wrapText="1"/>
    </xf>
    <xf numFmtId="0" fontId="0" fillId="0" borderId="0" xfId="0" applyAlignment="1"/>
    <xf numFmtId="0" fontId="6" fillId="3" borderId="2" xfId="2" applyNumberFormat="1" applyFont="1" applyFill="1" applyBorder="1" applyAlignment="1">
      <alignment vertical="top"/>
    </xf>
    <xf numFmtId="0" fontId="6" fillId="3" borderId="2" xfId="2" applyNumberFormat="1" applyFont="1" applyFill="1" applyBorder="1" applyAlignment="1">
      <alignment horizontal="center" vertical="top" wrapText="1"/>
    </xf>
    <xf numFmtId="0" fontId="6" fillId="3" borderId="2" xfId="2" applyNumberFormat="1" applyFont="1" applyFill="1" applyBorder="1" applyAlignment="1">
      <alignment horizontal="left" vertical="top"/>
    </xf>
    <xf numFmtId="0" fontId="6" fillId="3" borderId="2" xfId="2" applyNumberFormat="1" applyFont="1" applyFill="1" applyBorder="1" applyAlignment="1">
      <alignment horizontal="center" vertical="top"/>
    </xf>
    <xf numFmtId="0" fontId="7" fillId="3" borderId="2" xfId="2" applyNumberFormat="1" applyFont="1" applyFill="1" applyBorder="1" applyAlignment="1">
      <alignment vertical="top"/>
    </xf>
    <xf numFmtId="4" fontId="13" fillId="3" borderId="2" xfId="2" applyNumberFormat="1" applyFont="1" applyFill="1" applyBorder="1" applyAlignment="1">
      <alignment horizontal="right" vertical="top"/>
    </xf>
    <xf numFmtId="0" fontId="6" fillId="3" borderId="0" xfId="2" applyNumberFormat="1" applyFont="1" applyFill="1" applyBorder="1" applyAlignment="1">
      <alignment horizontal="left" vertical="top"/>
    </xf>
    <xf numFmtId="166" fontId="6" fillId="3" borderId="1" xfId="2" applyNumberFormat="1" applyFont="1" applyFill="1" applyBorder="1" applyAlignment="1">
      <alignment horizontal="right" vertical="top" wrapText="1"/>
    </xf>
    <xf numFmtId="165" fontId="0" fillId="0" borderId="1" xfId="0" applyNumberFormat="1" applyBorder="1"/>
    <xf numFmtId="17" fontId="14" fillId="3" borderId="0" xfId="2" applyNumberFormat="1" applyFont="1" applyFill="1" applyBorder="1" applyAlignment="1">
      <alignment vertical="center"/>
    </xf>
    <xf numFmtId="0" fontId="15" fillId="3" borderId="2" xfId="5" applyNumberFormat="1" applyFont="1" applyFill="1" applyBorder="1" applyAlignment="1">
      <alignment vertical="top" wrapText="1"/>
    </xf>
    <xf numFmtId="43" fontId="8" fillId="4" borderId="1" xfId="4" applyFont="1" applyFill="1" applyBorder="1" applyAlignment="1">
      <alignment horizontal="right" vertical="top" wrapText="1"/>
    </xf>
    <xf numFmtId="43" fontId="0" fillId="0" borderId="0" xfId="4" applyFont="1" applyBorder="1"/>
    <xf numFmtId="43" fontId="16" fillId="3" borderId="1" xfId="4" applyFont="1" applyFill="1" applyBorder="1" applyAlignment="1">
      <alignment horizontal="center" vertical="center" wrapText="1"/>
    </xf>
    <xf numFmtId="0" fontId="15" fillId="3" borderId="2" xfId="2" applyNumberFormat="1" applyFont="1" applyFill="1" applyBorder="1" applyAlignment="1">
      <alignment vertical="top"/>
    </xf>
    <xf numFmtId="4" fontId="12" fillId="0" borderId="0" xfId="0" applyNumberFormat="1" applyFont="1"/>
    <xf numFmtId="0" fontId="5" fillId="0" borderId="0" xfId="3" applyAlignment="1"/>
    <xf numFmtId="0" fontId="5" fillId="0" borderId="0" xfId="3" applyNumberFormat="1" applyAlignment="1"/>
    <xf numFmtId="0" fontId="5" fillId="0" borderId="2" xfId="3" applyNumberFormat="1" applyFont="1" applyBorder="1" applyAlignment="1">
      <alignment vertical="top"/>
    </xf>
    <xf numFmtId="0" fontId="6" fillId="3" borderId="2" xfId="7" applyNumberFormat="1" applyFont="1" applyFill="1" applyBorder="1" applyAlignment="1">
      <alignment horizontal="left" vertical="top"/>
    </xf>
    <xf numFmtId="0" fontId="13" fillId="3" borderId="2" xfId="7" applyNumberFormat="1" applyFont="1" applyFill="1" applyBorder="1" applyAlignment="1">
      <alignment vertical="top"/>
    </xf>
    <xf numFmtId="0" fontId="6" fillId="3" borderId="3" xfId="7" applyNumberFormat="1" applyFont="1" applyFill="1" applyBorder="1" applyAlignment="1">
      <alignment vertical="top"/>
    </xf>
    <xf numFmtId="0" fontId="6" fillId="3" borderId="7" xfId="7" applyNumberFormat="1" applyFont="1" applyFill="1" applyBorder="1" applyAlignment="1">
      <alignment vertical="top"/>
    </xf>
    <xf numFmtId="0" fontId="6" fillId="3" borderId="8" xfId="7" applyNumberFormat="1" applyFont="1" applyFill="1" applyBorder="1" applyAlignment="1">
      <alignment vertical="top"/>
    </xf>
    <xf numFmtId="0" fontId="13" fillId="3" borderId="2" xfId="7" applyNumberFormat="1" applyFont="1" applyFill="1" applyBorder="1" applyAlignment="1">
      <alignment horizontal="center" vertical="top"/>
    </xf>
    <xf numFmtId="0" fontId="6" fillId="3" borderId="5" xfId="7" applyNumberFormat="1" applyFont="1" applyFill="1" applyBorder="1" applyAlignment="1">
      <alignment vertical="top"/>
    </xf>
    <xf numFmtId="0" fontId="6" fillId="3" borderId="6" xfId="7" applyNumberFormat="1" applyFont="1" applyFill="1" applyBorder="1" applyAlignment="1">
      <alignment vertical="top"/>
    </xf>
    <xf numFmtId="0" fontId="7" fillId="3" borderId="2" xfId="7" applyNumberFormat="1" applyFont="1" applyFill="1" applyBorder="1" applyAlignment="1">
      <alignment vertical="top"/>
    </xf>
    <xf numFmtId="4" fontId="7" fillId="3" borderId="2" xfId="7" applyNumberFormat="1" applyFont="1" applyFill="1" applyBorder="1" applyAlignment="1">
      <alignment horizontal="right" vertical="top"/>
    </xf>
    <xf numFmtId="2" fontId="7" fillId="3" borderId="2" xfId="7" applyNumberFormat="1" applyFont="1" applyFill="1" applyBorder="1" applyAlignment="1">
      <alignment horizontal="right" vertical="top"/>
    </xf>
    <xf numFmtId="0" fontId="7" fillId="3" borderId="2" xfId="7" applyNumberFormat="1" applyFont="1" applyFill="1" applyBorder="1" applyAlignment="1">
      <alignment horizontal="right" vertical="top"/>
    </xf>
    <xf numFmtId="0" fontId="6" fillId="3" borderId="2" xfId="7" applyNumberFormat="1" applyFont="1" applyFill="1" applyBorder="1" applyAlignment="1">
      <alignment vertical="top"/>
    </xf>
    <xf numFmtId="4" fontId="6" fillId="3" borderId="2" xfId="7" applyNumberFormat="1" applyFont="1" applyFill="1" applyBorder="1" applyAlignment="1">
      <alignment horizontal="right" vertical="top"/>
    </xf>
    <xf numFmtId="0" fontId="5" fillId="0" borderId="2" xfId="9" applyNumberFormat="1" applyFont="1" applyBorder="1" applyAlignment="1">
      <alignment vertical="top" wrapText="1"/>
    </xf>
    <xf numFmtId="0" fontId="6" fillId="7" borderId="2" xfId="7" applyNumberFormat="1" applyFont="1" applyFill="1" applyBorder="1" applyAlignment="1">
      <alignment vertical="top"/>
    </xf>
    <xf numFmtId="0" fontId="6" fillId="7" borderId="3" xfId="7" applyNumberFormat="1" applyFont="1" applyFill="1" applyBorder="1" applyAlignment="1">
      <alignment vertical="top"/>
    </xf>
    <xf numFmtId="0" fontId="6" fillId="7" borderId="4" xfId="7" applyNumberFormat="1" applyFont="1" applyFill="1" applyBorder="1" applyAlignment="1">
      <alignment vertical="top"/>
    </xf>
    <xf numFmtId="0" fontId="6" fillId="7" borderId="2" xfId="7" applyNumberFormat="1" applyFont="1" applyFill="1" applyBorder="1" applyAlignment="1">
      <alignment horizontal="center" vertical="top"/>
    </xf>
    <xf numFmtId="4" fontId="7" fillId="7" borderId="2" xfId="7" applyNumberFormat="1" applyFont="1" applyFill="1" applyBorder="1" applyAlignment="1">
      <alignment horizontal="right" vertical="top"/>
    </xf>
    <xf numFmtId="4" fontId="13" fillId="7" borderId="2" xfId="7" applyNumberFormat="1" applyFont="1" applyFill="1" applyBorder="1" applyAlignment="1">
      <alignment horizontal="right" vertical="top"/>
    </xf>
    <xf numFmtId="4" fontId="6" fillId="7" borderId="2" xfId="7" applyNumberFormat="1" applyFont="1" applyFill="1" applyBorder="1" applyAlignment="1">
      <alignment horizontal="right" vertical="top"/>
    </xf>
    <xf numFmtId="4" fontId="5" fillId="8" borderId="2" xfId="3" applyNumberFormat="1" applyFont="1" applyFill="1" applyBorder="1" applyAlignment="1">
      <alignment horizontal="right" vertical="top"/>
    </xf>
    <xf numFmtId="0" fontId="5" fillId="8" borderId="2" xfId="3" applyNumberFormat="1" applyFont="1" applyFill="1" applyBorder="1" applyAlignment="1">
      <alignment vertical="top"/>
    </xf>
    <xf numFmtId="4" fontId="10" fillId="5" borderId="2" xfId="3" applyNumberFormat="1" applyFont="1" applyFill="1" applyBorder="1" applyAlignment="1">
      <alignment horizontal="right" vertical="top"/>
    </xf>
    <xf numFmtId="164" fontId="16" fillId="4" borderId="1" xfId="4" applyNumberFormat="1" applyFont="1" applyFill="1" applyBorder="1" applyAlignment="1">
      <alignment horizontal="right" vertical="center" wrapText="1"/>
    </xf>
    <xf numFmtId="164" fontId="16" fillId="3" borderId="1" xfId="4" applyNumberFormat="1" applyFont="1" applyFill="1" applyBorder="1" applyAlignment="1">
      <alignment horizontal="right" vertical="center" wrapText="1"/>
    </xf>
    <xf numFmtId="0" fontId="5" fillId="0" borderId="0" xfId="9" applyNumberFormat="1" applyFont="1" applyBorder="1" applyAlignment="1">
      <alignment vertical="top" wrapText="1"/>
    </xf>
    <xf numFmtId="164" fontId="16" fillId="4" borderId="0" xfId="4" applyNumberFormat="1" applyFont="1" applyFill="1" applyBorder="1" applyAlignment="1">
      <alignment horizontal="right" vertical="center" wrapText="1"/>
    </xf>
    <xf numFmtId="164" fontId="16" fillId="3" borderId="0" xfId="4" applyNumberFormat="1" applyFont="1" applyFill="1" applyBorder="1" applyAlignment="1">
      <alignment horizontal="right" vertical="center" wrapText="1"/>
    </xf>
    <xf numFmtId="165" fontId="0" fillId="0" borderId="0" xfId="0" applyNumberFormat="1" applyAlignment="1"/>
    <xf numFmtId="164" fontId="0" fillId="0" borderId="0" xfId="0" applyNumberFormat="1" applyAlignment="1"/>
    <xf numFmtId="165" fontId="0" fillId="0" borderId="0" xfId="0" quotePrefix="1" applyNumberFormat="1" applyAlignment="1"/>
    <xf numFmtId="0" fontId="7" fillId="3" borderId="2" xfId="11" applyNumberFormat="1" applyFont="1" applyFill="1" applyBorder="1" applyAlignment="1">
      <alignment vertical="top" wrapText="1" indent="1"/>
    </xf>
    <xf numFmtId="0" fontId="7" fillId="3" borderId="2" xfId="11" applyNumberFormat="1" applyFont="1" applyFill="1" applyBorder="1" applyAlignment="1">
      <alignment vertical="top" wrapText="1"/>
    </xf>
    <xf numFmtId="4" fontId="7" fillId="3" borderId="2" xfId="11" applyNumberFormat="1" applyFont="1" applyFill="1" applyBorder="1" applyAlignment="1">
      <alignment horizontal="right" vertical="top" wrapText="1"/>
    </xf>
    <xf numFmtId="2" fontId="7" fillId="3" borderId="2" xfId="11" applyNumberFormat="1" applyFont="1" applyFill="1" applyBorder="1" applyAlignment="1">
      <alignment horizontal="right" vertical="top" wrapText="1"/>
    </xf>
    <xf numFmtId="0" fontId="7" fillId="3" borderId="2" xfId="11" applyNumberFormat="1" applyFont="1" applyFill="1" applyBorder="1" applyAlignment="1">
      <alignment horizontal="right" vertical="top" wrapText="1"/>
    </xf>
    <xf numFmtId="4" fontId="13" fillId="3" borderId="2" xfId="11" applyNumberFormat="1" applyFont="1" applyFill="1" applyBorder="1" applyAlignment="1">
      <alignment horizontal="right" vertical="top" wrapText="1"/>
    </xf>
    <xf numFmtId="0" fontId="0" fillId="7" borderId="0" xfId="0" applyFill="1"/>
    <xf numFmtId="0" fontId="7" fillId="3" borderId="0" xfId="2" applyNumberFormat="1" applyFont="1" applyFill="1" applyBorder="1" applyAlignment="1">
      <alignment horizontal="center" vertical="center" wrapText="1"/>
    </xf>
    <xf numFmtId="4" fontId="8" fillId="3" borderId="0" xfId="2" applyNumberFormat="1" applyFont="1" applyFill="1" applyBorder="1" applyAlignment="1">
      <alignment horizontal="right" vertical="top" wrapText="1"/>
    </xf>
    <xf numFmtId="4" fontId="6" fillId="3" borderId="0" xfId="2" applyNumberFormat="1" applyFont="1" applyFill="1" applyBorder="1" applyAlignment="1">
      <alignment horizontal="right" vertical="top" wrapText="1"/>
    </xf>
    <xf numFmtId="166" fontId="6" fillId="3" borderId="0" xfId="2" applyNumberFormat="1" applyFont="1" applyFill="1" applyBorder="1" applyAlignment="1">
      <alignment horizontal="right" vertical="top" wrapText="1"/>
    </xf>
  </cellXfs>
  <cellStyles count="12">
    <cellStyle name="Обычный" xfId="0" builtinId="0"/>
    <cellStyle name="Обычный 2" xfId="1"/>
    <cellStyle name="Обычный 3" xfId="6"/>
    <cellStyle name="Обычный 4" xfId="8"/>
    <cellStyle name="Обычный 5" xfId="10"/>
    <cellStyle name="Обычный_Лист1" xfId="2"/>
    <cellStyle name="Обычный_Лист2" xfId="11"/>
    <cellStyle name="Обычный_Площадь" xfId="3"/>
    <cellStyle name="Обычный_проверка в разрезе лс" xfId="7"/>
    <cellStyle name="Обычный_Расшифровка" xfId="5"/>
    <cellStyle name="Обычный_Тариф" xfId="9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592668</xdr:colOff>
      <xdr:row>1</xdr:row>
      <xdr:rowOff>148167</xdr:rowOff>
    </xdr:from>
    <xdr:ext cx="184731" cy="217560"/>
    <xdr:sp macro="" textlink="">
      <xdr:nvSpPr>
        <xdr:cNvPr id="2" name="TextBox 1"/>
        <xdr:cNvSpPr txBox="1"/>
      </xdr:nvSpPr>
      <xdr:spPr>
        <a:xfrm>
          <a:off x="3688293" y="6139392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592668</xdr:colOff>
      <xdr:row>1</xdr:row>
      <xdr:rowOff>148167</xdr:rowOff>
    </xdr:from>
    <xdr:ext cx="184731" cy="217560"/>
    <xdr:sp macro="" textlink="">
      <xdr:nvSpPr>
        <xdr:cNvPr id="3" name="TextBox 2"/>
        <xdr:cNvSpPr txBox="1"/>
      </xdr:nvSpPr>
      <xdr:spPr>
        <a:xfrm>
          <a:off x="3688293" y="6139392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592668</xdr:colOff>
      <xdr:row>1</xdr:row>
      <xdr:rowOff>148167</xdr:rowOff>
    </xdr:from>
    <xdr:ext cx="184731" cy="217560"/>
    <xdr:sp macro="" textlink="">
      <xdr:nvSpPr>
        <xdr:cNvPr id="4" name="TextBox 3"/>
        <xdr:cNvSpPr txBox="1"/>
      </xdr:nvSpPr>
      <xdr:spPr>
        <a:xfrm>
          <a:off x="3688293" y="6139392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</xdr:col>
      <xdr:colOff>592668</xdr:colOff>
      <xdr:row>1</xdr:row>
      <xdr:rowOff>148167</xdr:rowOff>
    </xdr:from>
    <xdr:ext cx="184731" cy="217560"/>
    <xdr:sp macro="" textlink="">
      <xdr:nvSpPr>
        <xdr:cNvPr id="5" name="TextBox 4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</xdr:col>
      <xdr:colOff>592668</xdr:colOff>
      <xdr:row>1</xdr:row>
      <xdr:rowOff>148167</xdr:rowOff>
    </xdr:from>
    <xdr:ext cx="184731" cy="217560"/>
    <xdr:sp macro="" textlink="">
      <xdr:nvSpPr>
        <xdr:cNvPr id="6" name="TextBox 5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2</xdr:col>
      <xdr:colOff>592668</xdr:colOff>
      <xdr:row>1</xdr:row>
      <xdr:rowOff>148167</xdr:rowOff>
    </xdr:from>
    <xdr:ext cx="184731" cy="217560"/>
    <xdr:sp macro="" textlink="">
      <xdr:nvSpPr>
        <xdr:cNvPr id="8" name="TextBox 7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2</xdr:col>
      <xdr:colOff>592668</xdr:colOff>
      <xdr:row>1</xdr:row>
      <xdr:rowOff>148167</xdr:rowOff>
    </xdr:from>
    <xdr:ext cx="184731" cy="217560"/>
    <xdr:sp macro="" textlink="">
      <xdr:nvSpPr>
        <xdr:cNvPr id="9" name="TextBox 8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2</xdr:col>
      <xdr:colOff>592668</xdr:colOff>
      <xdr:row>1</xdr:row>
      <xdr:rowOff>148167</xdr:rowOff>
    </xdr:from>
    <xdr:ext cx="184731" cy="217560"/>
    <xdr:sp macro="" textlink="">
      <xdr:nvSpPr>
        <xdr:cNvPr id="10" name="TextBox 9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592668</xdr:colOff>
      <xdr:row>1</xdr:row>
      <xdr:rowOff>148167</xdr:rowOff>
    </xdr:from>
    <xdr:ext cx="184731" cy="217560"/>
    <xdr:sp macro="" textlink="">
      <xdr:nvSpPr>
        <xdr:cNvPr id="11" name="TextBox 10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592668</xdr:colOff>
      <xdr:row>1</xdr:row>
      <xdr:rowOff>148167</xdr:rowOff>
    </xdr:from>
    <xdr:ext cx="184731" cy="217560"/>
    <xdr:sp macro="" textlink="">
      <xdr:nvSpPr>
        <xdr:cNvPr id="12" name="TextBox 11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592668</xdr:colOff>
      <xdr:row>1</xdr:row>
      <xdr:rowOff>148167</xdr:rowOff>
    </xdr:from>
    <xdr:ext cx="184731" cy="217560"/>
    <xdr:sp macro="" textlink="">
      <xdr:nvSpPr>
        <xdr:cNvPr id="13" name="TextBox 12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4</xdr:col>
      <xdr:colOff>592668</xdr:colOff>
      <xdr:row>1</xdr:row>
      <xdr:rowOff>148167</xdr:rowOff>
    </xdr:from>
    <xdr:ext cx="184731" cy="217560"/>
    <xdr:sp macro="" textlink="">
      <xdr:nvSpPr>
        <xdr:cNvPr id="14" name="TextBox 13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4</xdr:col>
      <xdr:colOff>592668</xdr:colOff>
      <xdr:row>1</xdr:row>
      <xdr:rowOff>148167</xdr:rowOff>
    </xdr:from>
    <xdr:ext cx="184731" cy="217560"/>
    <xdr:sp macro="" textlink="">
      <xdr:nvSpPr>
        <xdr:cNvPr id="15" name="TextBox 14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4</xdr:col>
      <xdr:colOff>592668</xdr:colOff>
      <xdr:row>1</xdr:row>
      <xdr:rowOff>148167</xdr:rowOff>
    </xdr:from>
    <xdr:ext cx="184731" cy="217560"/>
    <xdr:sp macro="" textlink="">
      <xdr:nvSpPr>
        <xdr:cNvPr id="16" name="TextBox 15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5</xdr:col>
      <xdr:colOff>592668</xdr:colOff>
      <xdr:row>1</xdr:row>
      <xdr:rowOff>148167</xdr:rowOff>
    </xdr:from>
    <xdr:ext cx="184731" cy="217560"/>
    <xdr:sp macro="" textlink="">
      <xdr:nvSpPr>
        <xdr:cNvPr id="17" name="TextBox 16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5</xdr:col>
      <xdr:colOff>592668</xdr:colOff>
      <xdr:row>1</xdr:row>
      <xdr:rowOff>148167</xdr:rowOff>
    </xdr:from>
    <xdr:ext cx="184731" cy="217560"/>
    <xdr:sp macro="" textlink="">
      <xdr:nvSpPr>
        <xdr:cNvPr id="18" name="TextBox 17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5</xdr:col>
      <xdr:colOff>592668</xdr:colOff>
      <xdr:row>1</xdr:row>
      <xdr:rowOff>148167</xdr:rowOff>
    </xdr:from>
    <xdr:ext cx="184731" cy="217560"/>
    <xdr:sp macro="" textlink="">
      <xdr:nvSpPr>
        <xdr:cNvPr id="19" name="TextBox 18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6</xdr:col>
      <xdr:colOff>592668</xdr:colOff>
      <xdr:row>1</xdr:row>
      <xdr:rowOff>148167</xdr:rowOff>
    </xdr:from>
    <xdr:ext cx="184731" cy="217560"/>
    <xdr:sp macro="" textlink="">
      <xdr:nvSpPr>
        <xdr:cNvPr id="20" name="TextBox 19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6</xdr:col>
      <xdr:colOff>592668</xdr:colOff>
      <xdr:row>1</xdr:row>
      <xdr:rowOff>148167</xdr:rowOff>
    </xdr:from>
    <xdr:ext cx="184731" cy="217560"/>
    <xdr:sp macro="" textlink="">
      <xdr:nvSpPr>
        <xdr:cNvPr id="21" name="TextBox 20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6</xdr:col>
      <xdr:colOff>592668</xdr:colOff>
      <xdr:row>1</xdr:row>
      <xdr:rowOff>148167</xdr:rowOff>
    </xdr:from>
    <xdr:ext cx="184731" cy="217560"/>
    <xdr:sp macro="" textlink="">
      <xdr:nvSpPr>
        <xdr:cNvPr id="22" name="TextBox 21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7</xdr:col>
      <xdr:colOff>592668</xdr:colOff>
      <xdr:row>1</xdr:row>
      <xdr:rowOff>148167</xdr:rowOff>
    </xdr:from>
    <xdr:ext cx="184731" cy="217560"/>
    <xdr:sp macro="" textlink="">
      <xdr:nvSpPr>
        <xdr:cNvPr id="23" name="TextBox 22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7</xdr:col>
      <xdr:colOff>592668</xdr:colOff>
      <xdr:row>1</xdr:row>
      <xdr:rowOff>148167</xdr:rowOff>
    </xdr:from>
    <xdr:ext cx="184731" cy="217560"/>
    <xdr:sp macro="" textlink="">
      <xdr:nvSpPr>
        <xdr:cNvPr id="24" name="TextBox 23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7</xdr:col>
      <xdr:colOff>592668</xdr:colOff>
      <xdr:row>1</xdr:row>
      <xdr:rowOff>148167</xdr:rowOff>
    </xdr:from>
    <xdr:ext cx="184731" cy="217560"/>
    <xdr:sp macro="" textlink="">
      <xdr:nvSpPr>
        <xdr:cNvPr id="25" name="TextBox 24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8</xdr:col>
      <xdr:colOff>592668</xdr:colOff>
      <xdr:row>1</xdr:row>
      <xdr:rowOff>148167</xdr:rowOff>
    </xdr:from>
    <xdr:ext cx="184731" cy="217560"/>
    <xdr:sp macro="" textlink="">
      <xdr:nvSpPr>
        <xdr:cNvPr id="26" name="TextBox 25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8</xdr:col>
      <xdr:colOff>592668</xdr:colOff>
      <xdr:row>1</xdr:row>
      <xdr:rowOff>148167</xdr:rowOff>
    </xdr:from>
    <xdr:ext cx="184731" cy="217560"/>
    <xdr:sp macro="" textlink="">
      <xdr:nvSpPr>
        <xdr:cNvPr id="27" name="TextBox 26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8</xdr:col>
      <xdr:colOff>592668</xdr:colOff>
      <xdr:row>1</xdr:row>
      <xdr:rowOff>148167</xdr:rowOff>
    </xdr:from>
    <xdr:ext cx="184731" cy="217560"/>
    <xdr:sp macro="" textlink="">
      <xdr:nvSpPr>
        <xdr:cNvPr id="28" name="TextBox 27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9</xdr:col>
      <xdr:colOff>592668</xdr:colOff>
      <xdr:row>1</xdr:row>
      <xdr:rowOff>148167</xdr:rowOff>
    </xdr:from>
    <xdr:ext cx="184731" cy="217560"/>
    <xdr:sp macro="" textlink="">
      <xdr:nvSpPr>
        <xdr:cNvPr id="29" name="TextBox 28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9</xdr:col>
      <xdr:colOff>592668</xdr:colOff>
      <xdr:row>1</xdr:row>
      <xdr:rowOff>148167</xdr:rowOff>
    </xdr:from>
    <xdr:ext cx="184731" cy="217560"/>
    <xdr:sp macro="" textlink="">
      <xdr:nvSpPr>
        <xdr:cNvPr id="30" name="TextBox 29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9</xdr:col>
      <xdr:colOff>592668</xdr:colOff>
      <xdr:row>1</xdr:row>
      <xdr:rowOff>148167</xdr:rowOff>
    </xdr:from>
    <xdr:ext cx="184731" cy="217560"/>
    <xdr:sp macro="" textlink="">
      <xdr:nvSpPr>
        <xdr:cNvPr id="31" name="TextBox 30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10</xdr:col>
      <xdr:colOff>592668</xdr:colOff>
      <xdr:row>1</xdr:row>
      <xdr:rowOff>148167</xdr:rowOff>
    </xdr:from>
    <xdr:ext cx="184731" cy="217560"/>
    <xdr:sp macro="" textlink="">
      <xdr:nvSpPr>
        <xdr:cNvPr id="32" name="TextBox 31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10</xdr:col>
      <xdr:colOff>592668</xdr:colOff>
      <xdr:row>1</xdr:row>
      <xdr:rowOff>148167</xdr:rowOff>
    </xdr:from>
    <xdr:ext cx="184731" cy="217560"/>
    <xdr:sp macro="" textlink="">
      <xdr:nvSpPr>
        <xdr:cNvPr id="33" name="TextBox 32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10</xdr:col>
      <xdr:colOff>592668</xdr:colOff>
      <xdr:row>1</xdr:row>
      <xdr:rowOff>148167</xdr:rowOff>
    </xdr:from>
    <xdr:ext cx="184731" cy="217560"/>
    <xdr:sp macro="" textlink="">
      <xdr:nvSpPr>
        <xdr:cNvPr id="34" name="TextBox 33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11</xdr:col>
      <xdr:colOff>592668</xdr:colOff>
      <xdr:row>1</xdr:row>
      <xdr:rowOff>148167</xdr:rowOff>
    </xdr:from>
    <xdr:ext cx="184731" cy="217560"/>
    <xdr:sp macro="" textlink="">
      <xdr:nvSpPr>
        <xdr:cNvPr id="35" name="TextBox 34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11</xdr:col>
      <xdr:colOff>592668</xdr:colOff>
      <xdr:row>1</xdr:row>
      <xdr:rowOff>148167</xdr:rowOff>
    </xdr:from>
    <xdr:ext cx="184731" cy="217560"/>
    <xdr:sp macro="" textlink="">
      <xdr:nvSpPr>
        <xdr:cNvPr id="36" name="TextBox 35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11</xdr:col>
      <xdr:colOff>592668</xdr:colOff>
      <xdr:row>1</xdr:row>
      <xdr:rowOff>148167</xdr:rowOff>
    </xdr:from>
    <xdr:ext cx="184731" cy="217560"/>
    <xdr:sp macro="" textlink="">
      <xdr:nvSpPr>
        <xdr:cNvPr id="37" name="TextBox 36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abSelected="1" workbookViewId="0">
      <selection activeCell="C28" sqref="C28"/>
    </sheetView>
  </sheetViews>
  <sheetFormatPr defaultRowHeight="10.199999999999999" x14ac:dyDescent="0.2"/>
  <cols>
    <col min="1" max="1" width="12.42578125" bestFit="1" customWidth="1"/>
    <col min="2" max="2" width="11.7109375" customWidth="1"/>
    <col min="3" max="3" width="19.85546875" customWidth="1"/>
    <col min="4" max="4" width="13" customWidth="1"/>
    <col min="5" max="5" width="16.140625" customWidth="1"/>
    <col min="6" max="6" width="10.140625" bestFit="1" customWidth="1"/>
    <col min="7" max="7" width="14.28515625" customWidth="1"/>
    <col min="8" max="8" width="12.28515625" customWidth="1"/>
    <col min="9" max="9" width="16.140625" customWidth="1"/>
    <col min="10" max="10" width="17.5703125" customWidth="1"/>
    <col min="11" max="11" width="15" customWidth="1"/>
    <col min="12" max="12" width="11.7109375" customWidth="1"/>
    <col min="13" max="13" width="16.140625" style="12" customWidth="1"/>
  </cols>
  <sheetData>
    <row r="2" spans="1:13" ht="15" customHeight="1" x14ac:dyDescent="0.2">
      <c r="B2" s="1" t="s">
        <v>204</v>
      </c>
      <c r="C2" s="29" t="s">
        <v>261</v>
      </c>
    </row>
    <row r="4" spans="1:13" x14ac:dyDescent="0.2">
      <c r="B4" t="str">
        <f>VLOOKUP(C2,'Отопление 1.12'!A:B,2,0)</f>
        <v>127247, Москва г, Бескудниковский, Дмитровское ш, дом № 90, корпус 2</v>
      </c>
    </row>
    <row r="5" spans="1:13" x14ac:dyDescent="0.2">
      <c r="B5" t="str">
        <f>VLOOKUP(C2,'Отопление 1.12'!A:D,4,0)</f>
        <v>127247, Москва г, Бескудниковский, Дмитровское ш, дом № 90, корпус 2, Кв. 1</v>
      </c>
    </row>
    <row r="6" spans="1:13" ht="30.6" x14ac:dyDescent="0.2">
      <c r="A6" s="2" t="s">
        <v>196</v>
      </c>
      <c r="B6" s="2" t="s">
        <v>226</v>
      </c>
      <c r="C6" s="2" t="s">
        <v>227</v>
      </c>
      <c r="D6" s="2" t="s">
        <v>207</v>
      </c>
      <c r="E6" s="2" t="s">
        <v>206</v>
      </c>
      <c r="F6" s="2" t="s">
        <v>198</v>
      </c>
      <c r="G6" s="2" t="s">
        <v>225</v>
      </c>
      <c r="H6" s="2" t="s">
        <v>200</v>
      </c>
      <c r="I6" s="2" t="s">
        <v>199</v>
      </c>
      <c r="J6" s="2" t="s">
        <v>201</v>
      </c>
      <c r="K6" s="2" t="s">
        <v>205</v>
      </c>
      <c r="L6" s="2" t="s">
        <v>258</v>
      </c>
      <c r="M6" s="2" t="s">
        <v>256</v>
      </c>
    </row>
    <row r="7" spans="1:13" x14ac:dyDescent="0.2">
      <c r="A7" s="3">
        <v>1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3">
        <v>9</v>
      </c>
      <c r="I7" s="3">
        <v>10</v>
      </c>
      <c r="J7" s="3" t="s">
        <v>208</v>
      </c>
      <c r="K7" s="3" t="s">
        <v>224</v>
      </c>
      <c r="L7" s="3" t="s">
        <v>223</v>
      </c>
      <c r="M7" s="3" t="s">
        <v>257</v>
      </c>
    </row>
    <row r="8" spans="1:13" x14ac:dyDescent="0.2">
      <c r="A8" s="8" t="s">
        <v>228</v>
      </c>
      <c r="B8" s="5">
        <f>VLOOKUP($B$4,Площадь!A:B,2,0)</f>
        <v>11466.1</v>
      </c>
      <c r="C8" s="5">
        <f>VLOOKUP($B$5,Площадь!A:B,2,0)</f>
        <v>72.7</v>
      </c>
      <c r="D8" s="9">
        <v>31</v>
      </c>
      <c r="E8" s="10">
        <v>31</v>
      </c>
      <c r="F8" s="11">
        <f>VLOOKUP($B$4,Тариф!A:B,2,0)</f>
        <v>2325.88</v>
      </c>
      <c r="G8" s="5">
        <f>VLOOKUP(C2,'Отопление 1.12'!A:E,5,0)</f>
        <v>2367.2800000000002</v>
      </c>
      <c r="H8" s="15">
        <f>VLOOKUP(B4,'РСО+Подогрев'!A:B,2,0)</f>
        <v>401.16899999999998</v>
      </c>
      <c r="I8" s="16">
        <f>VLOOKUP(B4,'РСО+Подогрев'!A5:B5,2,0)</f>
        <v>41.303618415395462</v>
      </c>
      <c r="J8" s="17">
        <f>H8-I8</f>
        <v>359.86538158460451</v>
      </c>
      <c r="K8" s="30">
        <f>VLOOKUP(C2,'Проверка в разрезе лс'!A:D,4,0)</f>
        <v>5306.96</v>
      </c>
      <c r="L8" s="5">
        <f>K8-G8</f>
        <v>2939.68</v>
      </c>
      <c r="M8" s="27">
        <f>J8/B8/12</f>
        <v>2.6154299891608342E-3</v>
      </c>
    </row>
    <row r="9" spans="1:13" x14ac:dyDescent="0.2">
      <c r="A9" s="8" t="s">
        <v>229</v>
      </c>
      <c r="B9" s="5">
        <f>VLOOKUP($B$4,Площадь!A:B,2,0)</f>
        <v>11466.1</v>
      </c>
      <c r="C9" s="5">
        <f>VLOOKUP($B$5,Площадь!A:B,2,0)</f>
        <v>72.7</v>
      </c>
      <c r="D9" s="9">
        <v>28</v>
      </c>
      <c r="E9" s="10">
        <v>28</v>
      </c>
      <c r="F9" s="11">
        <f>VLOOKUP($B$4,Тариф!A:C,3,0)</f>
        <v>2325.88</v>
      </c>
      <c r="G9" s="5">
        <f>VLOOKUP(C2,'Отопление 1.12'!A:F,6,0)</f>
        <v>2367.2800000000002</v>
      </c>
      <c r="H9" s="15">
        <f>VLOOKUP(B4,'РСО+Подогрев'!A:C,3,0)</f>
        <v>355.15499999999997</v>
      </c>
      <c r="I9" s="16">
        <f>VLOOKUP(B4,'РСО+Подогрев'!A5:C5,3,0)</f>
        <v>49.823838719108466</v>
      </c>
      <c r="J9" s="17">
        <f t="shared" ref="J9:J19" si="0">H9-I9</f>
        <v>305.33116128089148</v>
      </c>
      <c r="K9" s="30">
        <f>VLOOKUP(C2,'Проверка в разрезе лс'!A:G,7,0)</f>
        <v>4502.74</v>
      </c>
      <c r="L9" s="5">
        <f t="shared" ref="L9:L19" si="1">K9-G9</f>
        <v>2135.4599999999996</v>
      </c>
      <c r="M9" s="27">
        <f t="shared" ref="M9:M19" si="2">J9/B9/12</f>
        <v>2.2190861269371703E-3</v>
      </c>
    </row>
    <row r="10" spans="1:13" x14ac:dyDescent="0.2">
      <c r="A10" s="8" t="s">
        <v>230</v>
      </c>
      <c r="B10" s="5">
        <f>VLOOKUP($B$4,Площадь!A:B,2,0)</f>
        <v>11466.1</v>
      </c>
      <c r="C10" s="5">
        <f>VLOOKUP($B$5,Площадь!A:B,2,0)</f>
        <v>72.7</v>
      </c>
      <c r="D10" s="9">
        <v>31</v>
      </c>
      <c r="E10" s="10">
        <v>31</v>
      </c>
      <c r="F10" s="11">
        <f>VLOOKUP($B$4,Тариф!$A:$M,4,0)</f>
        <v>2325.88</v>
      </c>
      <c r="G10" s="5">
        <f>VLOOKUP(C2,'Отопление 1.12'!A:G,7,0)</f>
        <v>2367.2800000000002</v>
      </c>
      <c r="H10" s="15">
        <f>VLOOKUP(B4,'РСО+Подогрев'!A:D,4,0)</f>
        <v>282.85599999999999</v>
      </c>
      <c r="I10" s="16">
        <f>VLOOKUP(B4,'РСО+Подогрев'!A5:D5,4,0)</f>
        <v>46.34349149569195</v>
      </c>
      <c r="J10" s="17">
        <f t="shared" si="0"/>
        <v>236.51250850430804</v>
      </c>
      <c r="K10" s="30">
        <f>VLOOKUP(C2,'Проверка в разрезе лс'!A:J,10,0)</f>
        <v>3487.85</v>
      </c>
      <c r="L10" s="5">
        <f t="shared" si="1"/>
        <v>1120.5699999999997</v>
      </c>
      <c r="M10" s="27">
        <f t="shared" si="2"/>
        <v>1.7189258517449121E-3</v>
      </c>
    </row>
    <row r="11" spans="1:13" x14ac:dyDescent="0.2">
      <c r="A11" s="8" t="s">
        <v>231</v>
      </c>
      <c r="B11" s="5">
        <f>VLOOKUP($B$4,Площадь!A:B,2,0)</f>
        <v>11466.1</v>
      </c>
      <c r="C11" s="5">
        <f>VLOOKUP($B$5,Площадь!A:B,2,0)</f>
        <v>72.7</v>
      </c>
      <c r="D11" s="9">
        <v>30</v>
      </c>
      <c r="E11" s="10">
        <v>30</v>
      </c>
      <c r="F11" s="11">
        <f>VLOOKUP($B$4,Тариф!$A:$M,5,0)</f>
        <v>2325.88</v>
      </c>
      <c r="G11" s="5">
        <f>VLOOKUP(C2,'Отопление 1.12'!A:H,8,0)</f>
        <v>2367.2800000000002</v>
      </c>
      <c r="H11" s="15">
        <f>VLOOKUP(B4,'РСО+Подогрев'!A:E,5,0)</f>
        <v>167.58699999999999</v>
      </c>
      <c r="I11" s="16">
        <f>VLOOKUP(B4,'РСО+Подогрев'!A5:E5,5,0)</f>
        <v>20.420595593925739</v>
      </c>
      <c r="J11" s="17">
        <f t="shared" si="0"/>
        <v>147.16640440607426</v>
      </c>
      <c r="K11" s="30">
        <f>VLOOKUP(C2,'Проверка в разрезе лс'!A:M,13,0)</f>
        <v>2170.2800000000002</v>
      </c>
      <c r="L11" s="5">
        <f t="shared" si="1"/>
        <v>-197</v>
      </c>
      <c r="M11" s="27">
        <f t="shared" si="2"/>
        <v>1.069576144795486E-3</v>
      </c>
    </row>
    <row r="12" spans="1:13" x14ac:dyDescent="0.2">
      <c r="A12" s="8" t="s">
        <v>232</v>
      </c>
      <c r="B12" s="5">
        <f>VLOOKUP($B$4,Площадь!A:B,2,0)</f>
        <v>11466.1</v>
      </c>
      <c r="C12" s="5">
        <f>VLOOKUP($B$5,Площадь!A:B,2,0)</f>
        <v>72.7</v>
      </c>
      <c r="D12" s="9">
        <v>31</v>
      </c>
      <c r="E12" s="10">
        <v>31</v>
      </c>
      <c r="F12" s="11">
        <f>VLOOKUP($B$4,Тариф!$A:$M,6,0)</f>
        <v>2325.88</v>
      </c>
      <c r="G12" s="5">
        <f>VLOOKUP(C2,'Отопление 1.12'!A:I,9,0)</f>
        <v>2367.2800000000002</v>
      </c>
      <c r="H12" s="15">
        <f>VLOOKUP(B4,'РСО+Подогрев'!A2:F2,6,0)</f>
        <v>70.352999999999994</v>
      </c>
      <c r="I12" s="16">
        <f>H12</f>
        <v>70.352999999999994</v>
      </c>
      <c r="J12" s="17">
        <f t="shared" si="0"/>
        <v>0</v>
      </c>
      <c r="K12" s="30">
        <v>0</v>
      </c>
      <c r="L12" s="5">
        <f t="shared" si="1"/>
        <v>-2367.2800000000002</v>
      </c>
      <c r="M12" s="27">
        <f t="shared" si="2"/>
        <v>0</v>
      </c>
    </row>
    <row r="13" spans="1:13" x14ac:dyDescent="0.2">
      <c r="A13" s="8" t="s">
        <v>233</v>
      </c>
      <c r="B13" s="5">
        <f>VLOOKUP($B$4,Площадь!A:B,2,0)</f>
        <v>11466.1</v>
      </c>
      <c r="C13" s="5">
        <f>VLOOKUP($B$5,Площадь!A:B,2,0)</f>
        <v>72.7</v>
      </c>
      <c r="D13" s="9">
        <v>30</v>
      </c>
      <c r="E13" s="10">
        <v>30</v>
      </c>
      <c r="F13" s="11">
        <f>VLOOKUP($B$4,Тариф!$A:$M,7,0)</f>
        <v>2325.88</v>
      </c>
      <c r="G13" s="5">
        <f>VLOOKUP(C2,'Отопление 1.12'!A:J,10,0)</f>
        <v>2367.2800000000002</v>
      </c>
      <c r="H13" s="15">
        <f>VLOOKUP(B4,'РСО+Подогрев'!A2:G2,7,0)</f>
        <v>44.220999999999997</v>
      </c>
      <c r="I13" s="16">
        <f t="shared" ref="I13:I16" si="3">H13</f>
        <v>44.220999999999997</v>
      </c>
      <c r="J13" s="17">
        <f t="shared" si="0"/>
        <v>0</v>
      </c>
      <c r="K13" s="30">
        <v>0</v>
      </c>
      <c r="L13" s="5">
        <f t="shared" si="1"/>
        <v>-2367.2800000000002</v>
      </c>
      <c r="M13" s="27">
        <f t="shared" si="2"/>
        <v>0</v>
      </c>
    </row>
    <row r="14" spans="1:13" x14ac:dyDescent="0.2">
      <c r="A14" s="8" t="s">
        <v>234</v>
      </c>
      <c r="B14" s="5">
        <f>VLOOKUP($B$4,Площадь!A:B,2,0)</f>
        <v>11466.1</v>
      </c>
      <c r="C14" s="5">
        <f>VLOOKUP($B$5,Площадь!A:B,2,0)</f>
        <v>72.7</v>
      </c>
      <c r="D14" s="9">
        <v>31</v>
      </c>
      <c r="E14" s="10">
        <v>31</v>
      </c>
      <c r="F14" s="11">
        <f>VLOOKUP($B$4,Тариф!$A:$M,8,0)</f>
        <v>2325.88</v>
      </c>
      <c r="G14" s="5">
        <f>VLOOKUP(C2,'Отопление 1.12'!A:K,11,0)</f>
        <v>2367.2800000000002</v>
      </c>
      <c r="H14" s="15">
        <f>VLOOKUP(B4,'РСО+Подогрев'!A2:H2,8,0)</f>
        <v>59.542999999999999</v>
      </c>
      <c r="I14" s="16">
        <f t="shared" si="3"/>
        <v>59.542999999999999</v>
      </c>
      <c r="J14" s="17">
        <f t="shared" si="0"/>
        <v>0</v>
      </c>
      <c r="K14" s="30">
        <v>0</v>
      </c>
      <c r="L14" s="5">
        <f t="shared" si="1"/>
        <v>-2367.2800000000002</v>
      </c>
      <c r="M14" s="27">
        <f t="shared" si="2"/>
        <v>0</v>
      </c>
    </row>
    <row r="15" spans="1:13" x14ac:dyDescent="0.2">
      <c r="A15" s="8" t="s">
        <v>235</v>
      </c>
      <c r="B15" s="5">
        <f>VLOOKUP($B$4,Площадь!A:B,2,0)</f>
        <v>11466.1</v>
      </c>
      <c r="C15" s="5">
        <f>VLOOKUP($B$5,Площадь!A:B,2,0)</f>
        <v>72.7</v>
      </c>
      <c r="D15" s="9">
        <v>31</v>
      </c>
      <c r="E15" s="10">
        <v>31</v>
      </c>
      <c r="F15" s="11">
        <f>VLOOKUP($B$4,Тариф!$A:$M,9,0)</f>
        <v>2325.88</v>
      </c>
      <c r="G15" s="5">
        <f>VLOOKUP(C2,'Отопление 1.12'!A:L,12,0)</f>
        <v>2367.2800000000002</v>
      </c>
      <c r="H15" s="15">
        <f>VLOOKUP(B4,'РСО+Подогрев'!A2:I2,9,0)</f>
        <v>59.911000000000001</v>
      </c>
      <c r="I15" s="16">
        <f t="shared" si="3"/>
        <v>59.911000000000001</v>
      </c>
      <c r="J15" s="17">
        <f t="shared" si="0"/>
        <v>0</v>
      </c>
      <c r="K15" s="30">
        <v>0</v>
      </c>
      <c r="L15" s="5">
        <f t="shared" si="1"/>
        <v>-2367.2800000000002</v>
      </c>
      <c r="M15" s="27">
        <f t="shared" si="2"/>
        <v>0</v>
      </c>
    </row>
    <row r="16" spans="1:13" x14ac:dyDescent="0.2">
      <c r="A16" s="8" t="s">
        <v>236</v>
      </c>
      <c r="B16" s="5">
        <f>VLOOKUP($B$4,Площадь!A:B,2,0)</f>
        <v>11466.1</v>
      </c>
      <c r="C16" s="5">
        <f>VLOOKUP($B$5,Площадь!A:B,2,0)</f>
        <v>72.7</v>
      </c>
      <c r="D16" s="9">
        <v>30</v>
      </c>
      <c r="E16" s="10">
        <v>30</v>
      </c>
      <c r="F16" s="11">
        <f>VLOOKUP($B$4,Тариф!$A:$M,10,0)</f>
        <v>2325.88</v>
      </c>
      <c r="G16" s="5">
        <f>VLOOKUP(C2,'Отопление 1.12'!A:M,13,0)</f>
        <v>2367.2800000000002</v>
      </c>
      <c r="H16" s="15">
        <f>VLOOKUP(B4,'РСО+Подогрев'!A2:J2,10,0)</f>
        <v>68.091999999999999</v>
      </c>
      <c r="I16" s="16">
        <f t="shared" si="3"/>
        <v>68.091999999999999</v>
      </c>
      <c r="J16" s="17">
        <f t="shared" si="0"/>
        <v>0</v>
      </c>
      <c r="K16" s="30">
        <v>0</v>
      </c>
      <c r="L16" s="5">
        <f t="shared" si="1"/>
        <v>-2367.2800000000002</v>
      </c>
      <c r="M16" s="27">
        <f t="shared" si="2"/>
        <v>0</v>
      </c>
    </row>
    <row r="17" spans="1:13" x14ac:dyDescent="0.2">
      <c r="A17" s="8" t="s">
        <v>237</v>
      </c>
      <c r="B17" s="5">
        <f>VLOOKUP($B$4,Площадь!A:B,2,0)</f>
        <v>11466.1</v>
      </c>
      <c r="C17" s="5">
        <f>VLOOKUP($B$5,Площадь!A:B,2,0)</f>
        <v>72.7</v>
      </c>
      <c r="D17" s="9">
        <v>31</v>
      </c>
      <c r="E17" s="10">
        <v>31</v>
      </c>
      <c r="F17" s="11">
        <f>VLOOKUP($B$4,Тариф!$A:$M,11,0)</f>
        <v>2325.88</v>
      </c>
      <c r="G17" s="5">
        <f>VLOOKUP(C2,'Отопление 1.12'!A:N,14,0)</f>
        <v>2367.2800000000002</v>
      </c>
      <c r="H17" s="15">
        <f>VLOOKUP(B4,'РСО+Подогрев'!A:K,11,0)</f>
        <v>227.614</v>
      </c>
      <c r="I17" s="16">
        <f>VLOOKUP(B4,'РСО+Подогрев'!A5:K5,11,0)</f>
        <v>0</v>
      </c>
      <c r="J17" s="17">
        <f t="shared" si="0"/>
        <v>227.614</v>
      </c>
      <c r="K17" s="30">
        <f>VLOOKUP(C2,'Проверка в разрезе лс'!A:P,16,0)</f>
        <v>3809.82</v>
      </c>
      <c r="L17" s="5">
        <f t="shared" si="1"/>
        <v>1442.54</v>
      </c>
      <c r="M17" s="27">
        <f t="shared" si="2"/>
        <v>1.6542532625158802E-3</v>
      </c>
    </row>
    <row r="18" spans="1:13" x14ac:dyDescent="0.2">
      <c r="A18" s="8" t="s">
        <v>238</v>
      </c>
      <c r="B18" s="5">
        <f>VLOOKUP($B$4,Площадь!A:B,2,0)</f>
        <v>11466.1</v>
      </c>
      <c r="C18" s="5">
        <f>VLOOKUP($B$5,Площадь!A:B,2,0)</f>
        <v>72.7</v>
      </c>
      <c r="D18" s="9">
        <v>30</v>
      </c>
      <c r="E18" s="10">
        <v>30</v>
      </c>
      <c r="F18" s="11">
        <f>VLOOKUP($B$4,Тариф!$A:$M,12,0)</f>
        <v>2325.88</v>
      </c>
      <c r="G18" s="5">
        <f>VLOOKUP(C2,'Отопление 1.12'!A:O,15,0)</f>
        <v>2367.2800000000002</v>
      </c>
      <c r="H18" s="15">
        <f>VLOOKUP(B4,'РСО+Подогрев'!A:L,12,0)</f>
        <v>314.99299999999999</v>
      </c>
      <c r="I18" s="16">
        <f>VLOOKUP(B4,'РСО+Подогрев'!A5:L5,12,0)</f>
        <v>15.201510619636423</v>
      </c>
      <c r="J18" s="17">
        <f t="shared" si="0"/>
        <v>299.7914893803636</v>
      </c>
      <c r="K18" s="30">
        <f>VLOOKUP(C2,'Проверка в разрезе лс'!A:S,19,0)</f>
        <v>3967.09</v>
      </c>
      <c r="L18" s="5">
        <f t="shared" si="1"/>
        <v>1599.81</v>
      </c>
      <c r="M18" s="27">
        <f t="shared" si="2"/>
        <v>2.1788248938200698E-3</v>
      </c>
    </row>
    <row r="19" spans="1:13" x14ac:dyDescent="0.2">
      <c r="A19" s="8" t="s">
        <v>239</v>
      </c>
      <c r="B19" s="5">
        <f>VLOOKUP($B$4,Площадь!A:B,2,0)</f>
        <v>11466.1</v>
      </c>
      <c r="C19" s="5">
        <f>VLOOKUP($B$5,Площадь!A:B,2,0)</f>
        <v>72.7</v>
      </c>
      <c r="D19" s="9">
        <v>31</v>
      </c>
      <c r="E19" s="10">
        <v>31</v>
      </c>
      <c r="F19" s="11">
        <f>VLOOKUP($B$4,Тариф!$A:$M,13,0)</f>
        <v>2325.88</v>
      </c>
      <c r="G19" s="5">
        <f>VLOOKUP(C2,'Отопление 1.12'!A:P,16,0)</f>
        <v>2367.2800000000002</v>
      </c>
      <c r="H19" s="15">
        <f>VLOOKUP(B4,'РСО+Подогрев'!A:M,13,0)</f>
        <v>396.92899999999997</v>
      </c>
      <c r="I19" s="16">
        <f>VLOOKUP(B4,'РСО+Подогрев'!A5:M5,13,0)</f>
        <v>36.770972707104406</v>
      </c>
      <c r="J19" s="17">
        <f t="shared" si="0"/>
        <v>360.15802729289555</v>
      </c>
      <c r="K19" s="30">
        <f>VLOOKUP(C2,'Проверка в разрезе лс'!A:V,22,0)</f>
        <v>5312.21</v>
      </c>
      <c r="L19" s="5">
        <f t="shared" si="1"/>
        <v>2944.93</v>
      </c>
      <c r="M19" s="27">
        <f t="shared" si="2"/>
        <v>2.6175568799395288E-3</v>
      </c>
    </row>
    <row r="20" spans="1:13" x14ac:dyDescent="0.2">
      <c r="A20" s="13" t="s">
        <v>240</v>
      </c>
      <c r="B20" s="5"/>
      <c r="C20" s="5"/>
      <c r="D20" s="5"/>
      <c r="E20" s="5"/>
      <c r="F20" s="4" t="s">
        <v>202</v>
      </c>
      <c r="G20" s="4">
        <f>SUM(G8:G19)</f>
        <v>28407.359999999997</v>
      </c>
      <c r="H20" s="26">
        <f>SUM(H8:H19)</f>
        <v>2448.4230000000002</v>
      </c>
      <c r="I20" s="26">
        <f>SUM(I8:I19)</f>
        <v>511.98402755086249</v>
      </c>
      <c r="J20" s="26">
        <f t="shared" ref="J20:K20" si="4">SUM(J8:J19)</f>
        <v>1936.4389724491375</v>
      </c>
      <c r="K20" s="4">
        <f t="shared" si="4"/>
        <v>28556.95</v>
      </c>
      <c r="L20" s="4">
        <f>SUM(L8:L19)</f>
        <v>149.58999999999742</v>
      </c>
      <c r="M20" s="26">
        <f>SUM(M8:M19)</f>
        <v>1.4073653148913881E-2</v>
      </c>
    </row>
    <row r="21" spans="1:13" x14ac:dyDescent="0.2">
      <c r="A21" s="78"/>
      <c r="B21" s="79"/>
      <c r="C21" s="79"/>
      <c r="D21" s="79"/>
      <c r="E21" s="79"/>
      <c r="F21" s="80"/>
      <c r="G21" s="80"/>
      <c r="H21" s="81"/>
      <c r="I21" s="81"/>
      <c r="J21" s="81"/>
      <c r="K21" s="80"/>
      <c r="L21" s="80"/>
      <c r="M21" s="81"/>
    </row>
    <row r="22" spans="1:13" x14ac:dyDescent="0.2">
      <c r="A22" s="28" t="s">
        <v>666</v>
      </c>
    </row>
    <row r="23" spans="1:13" x14ac:dyDescent="0.2">
      <c r="A23" s="28" t="s">
        <v>259</v>
      </c>
      <c r="K23" s="12"/>
      <c r="L23" s="31"/>
    </row>
    <row r="24" spans="1:13" x14ac:dyDescent="0.2">
      <c r="K24" s="12"/>
      <c r="L24" s="31"/>
    </row>
    <row r="25" spans="1:13" x14ac:dyDescent="0.2">
      <c r="K25" s="12"/>
      <c r="L25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08"/>
  <sheetViews>
    <sheetView workbookViewId="0">
      <selection activeCell="G21" sqref="G21"/>
    </sheetView>
  </sheetViews>
  <sheetFormatPr defaultColWidth="11.28515625" defaultRowHeight="10.199999999999999" x14ac:dyDescent="0.2"/>
  <cols>
    <col min="1" max="1" width="21.140625" bestFit="1" customWidth="1"/>
    <col min="2" max="2" width="66.5703125" bestFit="1" customWidth="1"/>
    <col min="3" max="3" width="7.28515625" bestFit="1" customWidth="1"/>
    <col min="4" max="4" width="74.28515625" bestFit="1" customWidth="1"/>
    <col min="5" max="16" width="18.140625" bestFit="1" customWidth="1"/>
    <col min="17" max="17" width="19.140625" bestFit="1" customWidth="1"/>
  </cols>
  <sheetData>
    <row r="1" spans="1:17" x14ac:dyDescent="0.2">
      <c r="A1" s="14" t="s">
        <v>0</v>
      </c>
      <c r="B1" s="14" t="s">
        <v>1</v>
      </c>
      <c r="C1" s="14" t="s">
        <v>2</v>
      </c>
      <c r="D1" s="25"/>
      <c r="E1" s="19" t="s">
        <v>241</v>
      </c>
      <c r="F1" s="19" t="s">
        <v>242</v>
      </c>
      <c r="G1" s="19" t="s">
        <v>243</v>
      </c>
      <c r="H1" s="19" t="s">
        <v>244</v>
      </c>
      <c r="I1" s="19" t="s">
        <v>245</v>
      </c>
      <c r="J1" s="19" t="s">
        <v>246</v>
      </c>
      <c r="K1" s="19" t="s">
        <v>247</v>
      </c>
      <c r="L1" s="19" t="s">
        <v>248</v>
      </c>
      <c r="M1" s="19" t="s">
        <v>249</v>
      </c>
      <c r="N1" s="19" t="s">
        <v>250</v>
      </c>
      <c r="O1" s="19" t="s">
        <v>251</v>
      </c>
      <c r="P1" s="19" t="s">
        <v>252</v>
      </c>
      <c r="Q1" s="22" t="s">
        <v>253</v>
      </c>
    </row>
    <row r="2" spans="1:17" ht="20.399999999999999" x14ac:dyDescent="0.2">
      <c r="A2" s="21"/>
      <c r="B2" s="21"/>
      <c r="C2" s="21"/>
      <c r="D2" s="21"/>
      <c r="E2" s="20" t="s">
        <v>3</v>
      </c>
      <c r="F2" s="20" t="s">
        <v>3</v>
      </c>
      <c r="G2" s="20" t="s">
        <v>3</v>
      </c>
      <c r="H2" s="20" t="s">
        <v>3</v>
      </c>
      <c r="I2" s="20" t="s">
        <v>3</v>
      </c>
      <c r="J2" s="20" t="s">
        <v>3</v>
      </c>
      <c r="K2" s="20" t="s">
        <v>3</v>
      </c>
      <c r="L2" s="20" t="s">
        <v>3</v>
      </c>
      <c r="M2" s="20" t="s">
        <v>3</v>
      </c>
      <c r="N2" s="20" t="s">
        <v>3</v>
      </c>
      <c r="O2" s="20" t="s">
        <v>3</v>
      </c>
      <c r="P2" s="20" t="s">
        <v>3</v>
      </c>
      <c r="Q2" s="22" t="s">
        <v>3</v>
      </c>
    </row>
    <row r="3" spans="1:17" x14ac:dyDescent="0.2">
      <c r="A3" s="71" t="s">
        <v>662</v>
      </c>
      <c r="B3" s="33" t="s">
        <v>260</v>
      </c>
      <c r="C3" s="72" t="s">
        <v>35</v>
      </c>
      <c r="D3" s="23" t="str">
        <f>CONCATENATE(B3, ", ", C3)</f>
        <v>127247, Москва г, Бескудниковский, Дмитровское ш, дом № 90, корпус 2, Кв. 165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24">
        <f t="shared" ref="Q3:Q10" si="0">SUM(E3:P3)</f>
        <v>0</v>
      </c>
    </row>
    <row r="4" spans="1:17" x14ac:dyDescent="0.2">
      <c r="A4" s="71" t="s">
        <v>334</v>
      </c>
      <c r="B4" s="33" t="s">
        <v>260</v>
      </c>
      <c r="C4" s="72" t="s">
        <v>35</v>
      </c>
      <c r="D4" s="23" t="str">
        <f t="shared" ref="D4:D67" si="1">CONCATENATE(B4, ", ", C4)</f>
        <v>127247, Москва г, Бескудниковский, Дмитровское ш, дом № 90, корпус 2, Кв. 165</v>
      </c>
      <c r="E4" s="73">
        <v>2491.02</v>
      </c>
      <c r="F4" s="73">
        <v>2491.02</v>
      </c>
      <c r="G4" s="73">
        <v>2491.02</v>
      </c>
      <c r="H4" s="73">
        <v>2491.02</v>
      </c>
      <c r="I4" s="73">
        <v>2491.02</v>
      </c>
      <c r="J4" s="73">
        <v>2491.02</v>
      </c>
      <c r="K4" s="73">
        <v>2491.02</v>
      </c>
      <c r="L4" s="73">
        <v>2491.02</v>
      </c>
      <c r="M4" s="73">
        <v>2491.02</v>
      </c>
      <c r="N4" s="73">
        <v>2491.02</v>
      </c>
      <c r="O4" s="73">
        <v>2491.02</v>
      </c>
      <c r="P4" s="73">
        <v>2491.02</v>
      </c>
      <c r="Q4" s="24">
        <f t="shared" si="0"/>
        <v>29892.240000000002</v>
      </c>
    </row>
    <row r="5" spans="1:17" x14ac:dyDescent="0.2">
      <c r="A5" s="71" t="s">
        <v>357</v>
      </c>
      <c r="B5" s="33" t="s">
        <v>260</v>
      </c>
      <c r="C5" s="72" t="s">
        <v>163</v>
      </c>
      <c r="D5" s="23" t="str">
        <f t="shared" si="1"/>
        <v>127247, Москва г, Бескудниковский, Дмитровское ш, дом № 90, корпус 2, Кв. 184</v>
      </c>
      <c r="E5" s="73">
        <v>1927.69</v>
      </c>
      <c r="F5" s="73">
        <v>1927.69</v>
      </c>
      <c r="G5" s="73">
        <v>1927.69</v>
      </c>
      <c r="H5" s="73">
        <v>1927.69</v>
      </c>
      <c r="I5" s="73">
        <v>1927.69</v>
      </c>
      <c r="J5" s="73">
        <v>1927.69</v>
      </c>
      <c r="K5" s="73">
        <v>1927.69</v>
      </c>
      <c r="L5" s="73">
        <v>1927.69</v>
      </c>
      <c r="M5" s="73">
        <v>1927.69</v>
      </c>
      <c r="N5" s="73">
        <v>1927.69</v>
      </c>
      <c r="O5" s="73">
        <v>1927.69</v>
      </c>
      <c r="P5" s="73">
        <v>1927.69</v>
      </c>
      <c r="Q5" s="24">
        <f t="shared" si="0"/>
        <v>23132.28</v>
      </c>
    </row>
    <row r="6" spans="1:17" x14ac:dyDescent="0.2">
      <c r="A6" s="71" t="s">
        <v>663</v>
      </c>
      <c r="B6" s="33" t="s">
        <v>260</v>
      </c>
      <c r="C6" s="72" t="s">
        <v>163</v>
      </c>
      <c r="D6" s="23" t="str">
        <f t="shared" si="1"/>
        <v>127247, Москва г, Бескудниковский, Дмитровское ш, дом № 90, корпус 2, Кв. 184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24">
        <f t="shared" si="0"/>
        <v>0</v>
      </c>
    </row>
    <row r="7" spans="1:17" x14ac:dyDescent="0.2">
      <c r="A7" s="71" t="s">
        <v>267</v>
      </c>
      <c r="B7" s="33" t="s">
        <v>260</v>
      </c>
      <c r="C7" s="72" t="s">
        <v>85</v>
      </c>
      <c r="D7" s="23" t="str">
        <f t="shared" si="1"/>
        <v>127247, Москва г, Бескудниковский, Дмитровское ш, дом № 90, корпус 2, Кв. 104</v>
      </c>
      <c r="E7" s="74">
        <v>-314.45</v>
      </c>
      <c r="F7" s="73">
        <v>1914.66</v>
      </c>
      <c r="G7" s="73">
        <v>1914.66</v>
      </c>
      <c r="H7" s="73">
        <v>1914.66</v>
      </c>
      <c r="I7" s="73">
        <v>1914.66</v>
      </c>
      <c r="J7" s="73">
        <v>1914.66</v>
      </c>
      <c r="K7" s="73">
        <v>1914.66</v>
      </c>
      <c r="L7" s="73">
        <v>1914.66</v>
      </c>
      <c r="M7" s="73">
        <v>1914.66</v>
      </c>
      <c r="N7" s="73">
        <v>1914.66</v>
      </c>
      <c r="O7" s="73">
        <v>1914.66</v>
      </c>
      <c r="P7" s="73">
        <v>1914.66</v>
      </c>
      <c r="Q7" s="24">
        <f t="shared" si="0"/>
        <v>20746.810000000001</v>
      </c>
    </row>
    <row r="8" spans="1:17" x14ac:dyDescent="0.2">
      <c r="A8" s="71" t="s">
        <v>664</v>
      </c>
      <c r="B8" s="33" t="s">
        <v>260</v>
      </c>
      <c r="C8" s="72" t="s">
        <v>85</v>
      </c>
      <c r="D8" s="23" t="str">
        <f t="shared" si="1"/>
        <v>127247, Москва г, Бескудниковский, Дмитровское ш, дом № 90, корпус 2, Кв. 104</v>
      </c>
      <c r="E8" s="73">
        <v>2229.11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24">
        <f t="shared" si="0"/>
        <v>2229.11</v>
      </c>
    </row>
    <row r="9" spans="1:17" x14ac:dyDescent="0.2">
      <c r="A9" s="71" t="s">
        <v>447</v>
      </c>
      <c r="B9" s="33" t="s">
        <v>260</v>
      </c>
      <c r="C9" s="72" t="s">
        <v>82</v>
      </c>
      <c r="D9" s="23" t="str">
        <f t="shared" si="1"/>
        <v>127247, Москва г, Бескудниковский, Дмитровское ш, дом № 90, корпус 2, Кв. 88</v>
      </c>
      <c r="E9" s="73">
        <v>1973.28</v>
      </c>
      <c r="F9" s="73">
        <v>1973.28</v>
      </c>
      <c r="G9" s="73">
        <v>1973.28</v>
      </c>
      <c r="H9" s="73">
        <v>1973.28</v>
      </c>
      <c r="I9" s="73">
        <v>1973.28</v>
      </c>
      <c r="J9" s="73">
        <v>1973.28</v>
      </c>
      <c r="K9" s="73">
        <v>1973.28</v>
      </c>
      <c r="L9" s="73">
        <v>1973.28</v>
      </c>
      <c r="M9" s="73">
        <v>1973.28</v>
      </c>
      <c r="N9" s="73">
        <v>1973.28</v>
      </c>
      <c r="O9" s="73">
        <v>1973.28</v>
      </c>
      <c r="P9" s="73">
        <v>1973.28</v>
      </c>
      <c r="Q9" s="24">
        <f t="shared" si="0"/>
        <v>23679.359999999997</v>
      </c>
    </row>
    <row r="10" spans="1:17" x14ac:dyDescent="0.2">
      <c r="A10" s="71" t="s">
        <v>665</v>
      </c>
      <c r="B10" s="33" t="s">
        <v>260</v>
      </c>
      <c r="C10" s="72" t="s">
        <v>82</v>
      </c>
      <c r="D10" s="23" t="str">
        <f t="shared" si="1"/>
        <v>127247, Москва г, Бескудниковский, Дмитровское ш, дом № 90, корпус 2, Кв. 88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24">
        <f t="shared" si="0"/>
        <v>0</v>
      </c>
    </row>
    <row r="11" spans="1:17" x14ac:dyDescent="0.2">
      <c r="A11" s="71" t="s">
        <v>403</v>
      </c>
      <c r="B11" s="33" t="s">
        <v>260</v>
      </c>
      <c r="C11" s="72" t="s">
        <v>92</v>
      </c>
      <c r="D11" s="23" t="str">
        <f t="shared" si="1"/>
        <v>127247, Москва г, Бескудниковский, Дмитровское ш, дом № 90, корпус 2, Кв. 49</v>
      </c>
      <c r="E11" s="73">
        <v>2429.15</v>
      </c>
      <c r="F11" s="73">
        <v>2429.15</v>
      </c>
      <c r="G11" s="73">
        <v>2429.15</v>
      </c>
      <c r="H11" s="73">
        <v>2429.15</v>
      </c>
      <c r="I11" s="73">
        <v>2429.15</v>
      </c>
      <c r="J11" s="73">
        <v>2429.15</v>
      </c>
      <c r="K11" s="73">
        <v>2429.15</v>
      </c>
      <c r="L11" s="73">
        <v>2429.15</v>
      </c>
      <c r="M11" s="73">
        <v>2429.15</v>
      </c>
      <c r="N11" s="73">
        <v>2429.15</v>
      </c>
      <c r="O11" s="73">
        <v>2429.15</v>
      </c>
      <c r="P11" s="73">
        <v>2429.15</v>
      </c>
      <c r="Q11" s="76">
        <v>29149.8</v>
      </c>
    </row>
    <row r="12" spans="1:17" x14ac:dyDescent="0.2">
      <c r="A12" s="71" t="s">
        <v>424</v>
      </c>
      <c r="B12" s="33" t="s">
        <v>260</v>
      </c>
      <c r="C12" s="72" t="s">
        <v>165</v>
      </c>
      <c r="D12" s="23" t="str">
        <f t="shared" si="1"/>
        <v>127247, Москва г, Бескудниковский, Дмитровское ш, дом № 90, корпус 2, Кв. 67</v>
      </c>
      <c r="E12" s="73">
        <v>1911.41</v>
      </c>
      <c r="F12" s="73">
        <v>1911.41</v>
      </c>
      <c r="G12" s="73">
        <v>1911.41</v>
      </c>
      <c r="H12" s="73">
        <v>1911.41</v>
      </c>
      <c r="I12" s="73">
        <v>1911.41</v>
      </c>
      <c r="J12" s="73">
        <v>1911.41</v>
      </c>
      <c r="K12" s="73">
        <v>1911.41</v>
      </c>
      <c r="L12" s="73">
        <v>1911.41</v>
      </c>
      <c r="M12" s="73">
        <v>1911.41</v>
      </c>
      <c r="N12" s="73">
        <v>1911.41</v>
      </c>
      <c r="O12" s="73">
        <v>1911.41</v>
      </c>
      <c r="P12" s="73">
        <v>1911.41</v>
      </c>
      <c r="Q12" s="76">
        <v>22936.92</v>
      </c>
    </row>
    <row r="13" spans="1:17" x14ac:dyDescent="0.2">
      <c r="A13" s="71" t="s">
        <v>456</v>
      </c>
      <c r="B13" s="33" t="s">
        <v>260</v>
      </c>
      <c r="C13" s="72" t="s">
        <v>98</v>
      </c>
      <c r="D13" s="23" t="str">
        <f t="shared" si="1"/>
        <v>127247, Москва г, Бескудниковский, Дмитровское ш, дом № 90, корпус 2, Кв. 96</v>
      </c>
      <c r="E13" s="73">
        <v>1973.28</v>
      </c>
      <c r="F13" s="73">
        <v>1973.28</v>
      </c>
      <c r="G13" s="73">
        <v>1973.28</v>
      </c>
      <c r="H13" s="73">
        <v>1973.28</v>
      </c>
      <c r="I13" s="73">
        <v>1973.28</v>
      </c>
      <c r="J13" s="73">
        <v>1973.28</v>
      </c>
      <c r="K13" s="73">
        <v>1973.28</v>
      </c>
      <c r="L13" s="73">
        <v>1973.28</v>
      </c>
      <c r="M13" s="73">
        <v>1973.28</v>
      </c>
      <c r="N13" s="73">
        <v>1973.28</v>
      </c>
      <c r="O13" s="73">
        <v>1973.28</v>
      </c>
      <c r="P13" s="73">
        <v>1973.28</v>
      </c>
      <c r="Q13" s="76">
        <v>23679.360000000001</v>
      </c>
    </row>
    <row r="14" spans="1:17" x14ac:dyDescent="0.2">
      <c r="A14" s="71" t="s">
        <v>395</v>
      </c>
      <c r="B14" s="33" t="s">
        <v>260</v>
      </c>
      <c r="C14" s="72" t="s">
        <v>151</v>
      </c>
      <c r="D14" s="23" t="str">
        <f t="shared" si="1"/>
        <v>127247, Москва г, Бескудниковский, Дмитровское ш, дом № 90, корпус 2, Кв. 41</v>
      </c>
      <c r="E14" s="73">
        <v>2429.15</v>
      </c>
      <c r="F14" s="73">
        <v>2429.15</v>
      </c>
      <c r="G14" s="73">
        <v>2429.15</v>
      </c>
      <c r="H14" s="73">
        <v>2429.15</v>
      </c>
      <c r="I14" s="73">
        <v>2429.15</v>
      </c>
      <c r="J14" s="73">
        <v>2429.15</v>
      </c>
      <c r="K14" s="73">
        <v>2429.15</v>
      </c>
      <c r="L14" s="73">
        <v>2429.15</v>
      </c>
      <c r="M14" s="73">
        <v>2429.15</v>
      </c>
      <c r="N14" s="73">
        <v>2429.15</v>
      </c>
      <c r="O14" s="73">
        <v>2429.15</v>
      </c>
      <c r="P14" s="73">
        <v>2429.15</v>
      </c>
      <c r="Q14" s="76">
        <v>29149.8</v>
      </c>
    </row>
    <row r="15" spans="1:17" x14ac:dyDescent="0.2">
      <c r="A15" s="71" t="s">
        <v>416</v>
      </c>
      <c r="B15" s="33" t="s">
        <v>260</v>
      </c>
      <c r="C15" s="72" t="s">
        <v>141</v>
      </c>
      <c r="D15" s="23" t="str">
        <f t="shared" si="1"/>
        <v>127247, Москва г, Бескудниковский, Дмитровское ш, дом № 90, корпус 2, Кв. 6</v>
      </c>
      <c r="E15" s="73">
        <v>1243.8800000000001</v>
      </c>
      <c r="F15" s="73">
        <v>1243.8800000000001</v>
      </c>
      <c r="G15" s="73">
        <v>1243.8800000000001</v>
      </c>
      <c r="H15" s="73">
        <v>1243.8800000000001</v>
      </c>
      <c r="I15" s="73">
        <v>1243.8800000000001</v>
      </c>
      <c r="J15" s="73">
        <v>1243.8800000000001</v>
      </c>
      <c r="K15" s="73">
        <v>1243.8800000000001</v>
      </c>
      <c r="L15" s="73">
        <v>1243.8800000000001</v>
      </c>
      <c r="M15" s="73">
        <v>1243.8800000000001</v>
      </c>
      <c r="N15" s="73">
        <v>1243.8800000000001</v>
      </c>
      <c r="O15" s="73">
        <v>1243.8800000000001</v>
      </c>
      <c r="P15" s="73">
        <v>1243.8800000000001</v>
      </c>
      <c r="Q15" s="76">
        <v>14926.56</v>
      </c>
    </row>
    <row r="16" spans="1:17" x14ac:dyDescent="0.2">
      <c r="A16" s="71" t="s">
        <v>425</v>
      </c>
      <c r="B16" s="33" t="s">
        <v>260</v>
      </c>
      <c r="C16" s="72" t="s">
        <v>166</v>
      </c>
      <c r="D16" s="23" t="str">
        <f t="shared" si="1"/>
        <v>127247, Москва г, Бескудниковский, Дмитровское ш, дом № 90, корпус 2, Кв. 68</v>
      </c>
      <c r="E16" s="73">
        <v>1979.79</v>
      </c>
      <c r="F16" s="73">
        <v>1979.79</v>
      </c>
      <c r="G16" s="73">
        <v>1979.79</v>
      </c>
      <c r="H16" s="73">
        <v>1979.79</v>
      </c>
      <c r="I16" s="73">
        <v>1979.79</v>
      </c>
      <c r="J16" s="73">
        <v>1979.79</v>
      </c>
      <c r="K16" s="73">
        <v>1979.79</v>
      </c>
      <c r="L16" s="73">
        <v>1979.79</v>
      </c>
      <c r="M16" s="73">
        <v>1979.79</v>
      </c>
      <c r="N16" s="73">
        <v>1979.79</v>
      </c>
      <c r="O16" s="73">
        <v>1979.79</v>
      </c>
      <c r="P16" s="73">
        <v>1979.79</v>
      </c>
      <c r="Q16" s="76">
        <v>23757.48</v>
      </c>
    </row>
    <row r="17" spans="1:17" x14ac:dyDescent="0.2">
      <c r="A17" s="71" t="s">
        <v>393</v>
      </c>
      <c r="B17" s="33" t="s">
        <v>260</v>
      </c>
      <c r="C17" s="72" t="s">
        <v>118</v>
      </c>
      <c r="D17" s="23" t="str">
        <f t="shared" si="1"/>
        <v>127247, Москва г, Бескудниковский, Дмитровское ш, дом № 90, корпус 2, Кв. 4</v>
      </c>
      <c r="E17" s="73">
        <v>1963.51</v>
      </c>
      <c r="F17" s="73">
        <v>1963.51</v>
      </c>
      <c r="G17" s="73">
        <v>1963.51</v>
      </c>
      <c r="H17" s="73">
        <v>1963.51</v>
      </c>
      <c r="I17" s="73">
        <v>1963.51</v>
      </c>
      <c r="J17" s="73">
        <v>1963.51</v>
      </c>
      <c r="K17" s="73">
        <v>1963.51</v>
      </c>
      <c r="L17" s="73">
        <v>1963.51</v>
      </c>
      <c r="M17" s="73">
        <v>1963.51</v>
      </c>
      <c r="N17" s="73">
        <v>1963.51</v>
      </c>
      <c r="O17" s="73">
        <v>1963.51</v>
      </c>
      <c r="P17" s="73">
        <v>1963.51</v>
      </c>
      <c r="Q17" s="76">
        <v>23562.12</v>
      </c>
    </row>
    <row r="18" spans="1:17" x14ac:dyDescent="0.2">
      <c r="A18" s="71" t="s">
        <v>445</v>
      </c>
      <c r="B18" s="33" t="s">
        <v>260</v>
      </c>
      <c r="C18" s="72" t="s">
        <v>42</v>
      </c>
      <c r="D18" s="23" t="str">
        <f t="shared" si="1"/>
        <v>127247, Москва г, Бескудниковский, Дмитровское ш, дом № 90, корпус 2, Кв. 86</v>
      </c>
      <c r="E18" s="73">
        <v>1253.6500000000001</v>
      </c>
      <c r="F18" s="73">
        <v>1253.6500000000001</v>
      </c>
      <c r="G18" s="73">
        <v>1253.6500000000001</v>
      </c>
      <c r="H18" s="73">
        <v>1253.6500000000001</v>
      </c>
      <c r="I18" s="73">
        <v>1253.6500000000001</v>
      </c>
      <c r="J18" s="73">
        <v>1253.6500000000001</v>
      </c>
      <c r="K18" s="73">
        <v>1253.6500000000001</v>
      </c>
      <c r="L18" s="73">
        <v>1253.6500000000001</v>
      </c>
      <c r="M18" s="73">
        <v>1253.6500000000001</v>
      </c>
      <c r="N18" s="73">
        <v>1253.6500000000001</v>
      </c>
      <c r="O18" s="73">
        <v>1253.6500000000001</v>
      </c>
      <c r="P18" s="73">
        <v>1253.6500000000001</v>
      </c>
      <c r="Q18" s="76">
        <v>15043.8</v>
      </c>
    </row>
    <row r="19" spans="1:17" x14ac:dyDescent="0.2">
      <c r="A19" s="71" t="s">
        <v>448</v>
      </c>
      <c r="B19" s="33" t="s">
        <v>260</v>
      </c>
      <c r="C19" s="72" t="s">
        <v>13</v>
      </c>
      <c r="D19" s="23" t="str">
        <f t="shared" si="1"/>
        <v>127247, Москва г, Бескудниковский, Дмитровское ш, дом № 90, корпус 2, Кв. 89</v>
      </c>
      <c r="E19" s="73">
        <v>2442.17</v>
      </c>
      <c r="F19" s="73">
        <v>2442.17</v>
      </c>
      <c r="G19" s="73">
        <v>2442.17</v>
      </c>
      <c r="H19" s="73">
        <v>2442.17</v>
      </c>
      <c r="I19" s="73">
        <v>2442.17</v>
      </c>
      <c r="J19" s="73">
        <v>2442.17</v>
      </c>
      <c r="K19" s="73">
        <v>2442.17</v>
      </c>
      <c r="L19" s="73">
        <v>2442.17</v>
      </c>
      <c r="M19" s="73">
        <v>2442.17</v>
      </c>
      <c r="N19" s="73">
        <v>2442.17</v>
      </c>
      <c r="O19" s="73">
        <v>2442.17</v>
      </c>
      <c r="P19" s="73">
        <v>2442.17</v>
      </c>
      <c r="Q19" s="76">
        <v>29306.04</v>
      </c>
    </row>
    <row r="20" spans="1:17" x14ac:dyDescent="0.2">
      <c r="A20" s="71" t="s">
        <v>388</v>
      </c>
      <c r="B20" s="33" t="s">
        <v>260</v>
      </c>
      <c r="C20" s="72" t="s">
        <v>93</v>
      </c>
      <c r="D20" s="23" t="str">
        <f t="shared" si="1"/>
        <v>127247, Москва г, Бескудниковский, Дмитровское ш, дом № 90, корпус 2, Кв. 36</v>
      </c>
      <c r="E20" s="73">
        <v>1966.76</v>
      </c>
      <c r="F20" s="73">
        <v>1966.76</v>
      </c>
      <c r="G20" s="73">
        <v>1966.76</v>
      </c>
      <c r="H20" s="73">
        <v>1966.76</v>
      </c>
      <c r="I20" s="73">
        <v>1966.76</v>
      </c>
      <c r="J20" s="73">
        <v>1966.76</v>
      </c>
      <c r="K20" s="73">
        <v>1966.76</v>
      </c>
      <c r="L20" s="73">
        <v>1966.76</v>
      </c>
      <c r="M20" s="73">
        <v>1966.76</v>
      </c>
      <c r="N20" s="73">
        <v>1966.76</v>
      </c>
      <c r="O20" s="73">
        <v>1966.76</v>
      </c>
      <c r="P20" s="73">
        <v>1966.76</v>
      </c>
      <c r="Q20" s="76">
        <v>23601.119999999999</v>
      </c>
    </row>
    <row r="21" spans="1:17" x14ac:dyDescent="0.2">
      <c r="A21" s="71" t="s">
        <v>397</v>
      </c>
      <c r="B21" s="33" t="s">
        <v>260</v>
      </c>
      <c r="C21" s="72" t="s">
        <v>38</v>
      </c>
      <c r="D21" s="23" t="str">
        <f t="shared" si="1"/>
        <v>127247, Москва г, Бескудниковский, Дмитровское ш, дом № 90, корпус 2, Кв. 43</v>
      </c>
      <c r="E21" s="73">
        <v>1911.41</v>
      </c>
      <c r="F21" s="73">
        <v>1911.41</v>
      </c>
      <c r="G21" s="73">
        <v>1911.41</v>
      </c>
      <c r="H21" s="73">
        <v>1911.41</v>
      </c>
      <c r="I21" s="73">
        <v>1911.41</v>
      </c>
      <c r="J21" s="73">
        <v>1911.41</v>
      </c>
      <c r="K21" s="73">
        <v>1911.41</v>
      </c>
      <c r="L21" s="73">
        <v>1911.41</v>
      </c>
      <c r="M21" s="73">
        <v>1911.41</v>
      </c>
      <c r="N21" s="73">
        <v>1911.41</v>
      </c>
      <c r="O21" s="73">
        <v>1911.41</v>
      </c>
      <c r="P21" s="73">
        <v>1911.41</v>
      </c>
      <c r="Q21" s="76">
        <v>22936.92</v>
      </c>
    </row>
    <row r="22" spans="1:17" x14ac:dyDescent="0.2">
      <c r="A22" s="71" t="s">
        <v>435</v>
      </c>
      <c r="B22" s="33" t="s">
        <v>260</v>
      </c>
      <c r="C22" s="72" t="s">
        <v>164</v>
      </c>
      <c r="D22" s="23" t="str">
        <f t="shared" si="1"/>
        <v>127247, Москва г, Бескудниковский, Дмитровское ш, дом № 90, корпус 2, Кв. 77</v>
      </c>
      <c r="E22" s="73">
        <v>2435.66</v>
      </c>
      <c r="F22" s="73">
        <v>2435.66</v>
      </c>
      <c r="G22" s="73">
        <v>2435.66</v>
      </c>
      <c r="H22" s="73">
        <v>2435.66</v>
      </c>
      <c r="I22" s="73">
        <v>2435.66</v>
      </c>
      <c r="J22" s="73">
        <v>2435.66</v>
      </c>
      <c r="K22" s="73">
        <v>2435.66</v>
      </c>
      <c r="L22" s="73">
        <v>2435.66</v>
      </c>
      <c r="M22" s="73">
        <v>2435.66</v>
      </c>
      <c r="N22" s="73">
        <v>2435.66</v>
      </c>
      <c r="O22" s="73">
        <v>2435.66</v>
      </c>
      <c r="P22" s="73">
        <v>2435.66</v>
      </c>
      <c r="Q22" s="76">
        <v>29227.919999999998</v>
      </c>
    </row>
    <row r="23" spans="1:17" x14ac:dyDescent="0.2">
      <c r="A23" s="71" t="s">
        <v>414</v>
      </c>
      <c r="B23" s="33" t="s">
        <v>260</v>
      </c>
      <c r="C23" s="72" t="s">
        <v>55</v>
      </c>
      <c r="D23" s="23" t="str">
        <f t="shared" si="1"/>
        <v>127247, Москва г, Бескудниковский, Дмитровское ш, дом № 90, корпус 2, Кв. 58</v>
      </c>
      <c r="E23" s="73">
        <v>1250.3900000000001</v>
      </c>
      <c r="F23" s="73">
        <v>1250.3900000000001</v>
      </c>
      <c r="G23" s="73">
        <v>1250.3900000000001</v>
      </c>
      <c r="H23" s="73">
        <v>1250.3900000000001</v>
      </c>
      <c r="I23" s="73">
        <v>1250.3900000000001</v>
      </c>
      <c r="J23" s="73">
        <v>1250.3900000000001</v>
      </c>
      <c r="K23" s="73">
        <v>1250.3900000000001</v>
      </c>
      <c r="L23" s="73">
        <v>1250.3900000000001</v>
      </c>
      <c r="M23" s="73">
        <v>1250.3900000000001</v>
      </c>
      <c r="N23" s="73">
        <v>1250.3900000000001</v>
      </c>
      <c r="O23" s="73">
        <v>1250.3900000000001</v>
      </c>
      <c r="P23" s="73">
        <v>1250.3900000000001</v>
      </c>
      <c r="Q23" s="76">
        <v>15004.68</v>
      </c>
    </row>
    <row r="24" spans="1:17" x14ac:dyDescent="0.2">
      <c r="A24" s="71" t="s">
        <v>434</v>
      </c>
      <c r="B24" s="33" t="s">
        <v>260</v>
      </c>
      <c r="C24" s="72" t="s">
        <v>139</v>
      </c>
      <c r="D24" s="23" t="str">
        <f t="shared" si="1"/>
        <v>127247, Москва г, Бескудниковский, Дмитровское ш, дом № 90, корпус 2, Кв. 76</v>
      </c>
      <c r="E24" s="73">
        <v>1976.53</v>
      </c>
      <c r="F24" s="73">
        <v>1976.53</v>
      </c>
      <c r="G24" s="73">
        <v>1976.53</v>
      </c>
      <c r="H24" s="73">
        <v>1976.53</v>
      </c>
      <c r="I24" s="73">
        <v>1976.53</v>
      </c>
      <c r="J24" s="73">
        <v>1976.53</v>
      </c>
      <c r="K24" s="73">
        <v>1976.53</v>
      </c>
      <c r="L24" s="73">
        <v>1976.53</v>
      </c>
      <c r="M24" s="73">
        <v>1976.53</v>
      </c>
      <c r="N24" s="73">
        <v>1976.53</v>
      </c>
      <c r="O24" s="73">
        <v>1976.53</v>
      </c>
      <c r="P24" s="73">
        <v>1976.53</v>
      </c>
      <c r="Q24" s="76">
        <v>23718.36</v>
      </c>
    </row>
    <row r="25" spans="1:17" x14ac:dyDescent="0.2">
      <c r="A25" s="71" t="s">
        <v>394</v>
      </c>
      <c r="B25" s="33" t="s">
        <v>260</v>
      </c>
      <c r="C25" s="72" t="s">
        <v>61</v>
      </c>
      <c r="D25" s="23" t="str">
        <f t="shared" si="1"/>
        <v>127247, Москва г, Бескудниковский, Дмитровское ш, дом № 90, корпус 2, Кв. 40</v>
      </c>
      <c r="E25" s="73">
        <v>1983.05</v>
      </c>
      <c r="F25" s="73">
        <v>1983.05</v>
      </c>
      <c r="G25" s="73">
        <v>1983.05</v>
      </c>
      <c r="H25" s="73">
        <v>1983.05</v>
      </c>
      <c r="I25" s="73">
        <v>1983.05</v>
      </c>
      <c r="J25" s="73">
        <v>1983.05</v>
      </c>
      <c r="K25" s="73">
        <v>1983.05</v>
      </c>
      <c r="L25" s="73">
        <v>1983.05</v>
      </c>
      <c r="M25" s="73">
        <v>1983.05</v>
      </c>
      <c r="N25" s="73">
        <v>1983.05</v>
      </c>
      <c r="O25" s="73">
        <v>1983.05</v>
      </c>
      <c r="P25" s="73">
        <v>1983.05</v>
      </c>
      <c r="Q25" s="76">
        <v>23796.6</v>
      </c>
    </row>
    <row r="26" spans="1:17" x14ac:dyDescent="0.2">
      <c r="A26" s="71" t="s">
        <v>410</v>
      </c>
      <c r="B26" s="33" t="s">
        <v>260</v>
      </c>
      <c r="C26" s="72" t="s">
        <v>105</v>
      </c>
      <c r="D26" s="23" t="str">
        <f t="shared" si="1"/>
        <v>127247, Москва г, Бескудниковский, Дмитровское ш, дом № 90, корпус 2, Кв. 55</v>
      </c>
      <c r="E26" s="73">
        <v>1908.15</v>
      </c>
      <c r="F26" s="73">
        <v>1908.15</v>
      </c>
      <c r="G26" s="73">
        <v>1908.15</v>
      </c>
      <c r="H26" s="73">
        <v>1908.15</v>
      </c>
      <c r="I26" s="73">
        <v>1908.15</v>
      </c>
      <c r="J26" s="73">
        <v>1908.15</v>
      </c>
      <c r="K26" s="73">
        <v>1908.15</v>
      </c>
      <c r="L26" s="73">
        <v>1908.15</v>
      </c>
      <c r="M26" s="73">
        <v>1908.15</v>
      </c>
      <c r="N26" s="73">
        <v>1908.15</v>
      </c>
      <c r="O26" s="73">
        <v>1908.15</v>
      </c>
      <c r="P26" s="73">
        <v>1908.15</v>
      </c>
      <c r="Q26" s="76">
        <v>22897.8</v>
      </c>
    </row>
    <row r="27" spans="1:17" x14ac:dyDescent="0.2">
      <c r="A27" s="71" t="s">
        <v>437</v>
      </c>
      <c r="B27" s="33" t="s">
        <v>260</v>
      </c>
      <c r="C27" s="72" t="s">
        <v>156</v>
      </c>
      <c r="D27" s="23" t="str">
        <f t="shared" si="1"/>
        <v>127247, Москва г, Бескудниковский, Дмитровское ш, дом № 90, корпус 2, Кв. 79</v>
      </c>
      <c r="E27" s="73">
        <v>1911.41</v>
      </c>
      <c r="F27" s="73">
        <v>1911.41</v>
      </c>
      <c r="G27" s="73">
        <v>1911.41</v>
      </c>
      <c r="H27" s="73">
        <v>1911.41</v>
      </c>
      <c r="I27" s="73">
        <v>1911.41</v>
      </c>
      <c r="J27" s="73">
        <v>1911.41</v>
      </c>
      <c r="K27" s="73">
        <v>1911.41</v>
      </c>
      <c r="L27" s="73">
        <v>1911.41</v>
      </c>
      <c r="M27" s="73">
        <v>1911.41</v>
      </c>
      <c r="N27" s="73">
        <v>1911.41</v>
      </c>
      <c r="O27" s="73">
        <v>1911.41</v>
      </c>
      <c r="P27" s="73">
        <v>1911.41</v>
      </c>
      <c r="Q27" s="76">
        <v>22936.92</v>
      </c>
    </row>
    <row r="28" spans="1:17" x14ac:dyDescent="0.2">
      <c r="A28" s="71" t="s">
        <v>386</v>
      </c>
      <c r="B28" s="33" t="s">
        <v>260</v>
      </c>
      <c r="C28" s="72" t="s">
        <v>136</v>
      </c>
      <c r="D28" s="23" t="str">
        <f t="shared" si="1"/>
        <v>127247, Москва г, Бескудниковский, Дмитровское ш, дом № 90, корпус 2, Кв. 34</v>
      </c>
      <c r="E28" s="73">
        <v>1253.6500000000001</v>
      </c>
      <c r="F28" s="73">
        <v>1253.6500000000001</v>
      </c>
      <c r="G28" s="73">
        <v>1253.6500000000001</v>
      </c>
      <c r="H28" s="73">
        <v>1253.6500000000001</v>
      </c>
      <c r="I28" s="73">
        <v>1253.6500000000001</v>
      </c>
      <c r="J28" s="73">
        <v>1253.6500000000001</v>
      </c>
      <c r="K28" s="73">
        <v>1253.6500000000001</v>
      </c>
      <c r="L28" s="73">
        <v>1253.6500000000001</v>
      </c>
      <c r="M28" s="73">
        <v>1253.6500000000001</v>
      </c>
      <c r="N28" s="73">
        <v>1253.6500000000001</v>
      </c>
      <c r="O28" s="73">
        <v>1253.6500000000001</v>
      </c>
      <c r="P28" s="73">
        <v>1253.6500000000001</v>
      </c>
      <c r="Q28" s="76">
        <v>15043.8</v>
      </c>
    </row>
    <row r="29" spans="1:17" x14ac:dyDescent="0.2">
      <c r="A29" s="71" t="s">
        <v>401</v>
      </c>
      <c r="B29" s="33" t="s">
        <v>260</v>
      </c>
      <c r="C29" s="72" t="s">
        <v>29</v>
      </c>
      <c r="D29" s="23" t="str">
        <f t="shared" si="1"/>
        <v>127247, Москва г, Бескудниковский, Дмитровское ш, дом № 90, корпус 2, Кв. 47</v>
      </c>
      <c r="E29" s="73">
        <v>1911.41</v>
      </c>
      <c r="F29" s="73">
        <v>1911.41</v>
      </c>
      <c r="G29" s="73">
        <v>1911.41</v>
      </c>
      <c r="H29" s="73">
        <v>1911.41</v>
      </c>
      <c r="I29" s="73">
        <v>1911.41</v>
      </c>
      <c r="J29" s="73">
        <v>1911.41</v>
      </c>
      <c r="K29" s="73">
        <v>1911.41</v>
      </c>
      <c r="L29" s="73">
        <v>1911.41</v>
      </c>
      <c r="M29" s="73">
        <v>1911.41</v>
      </c>
      <c r="N29" s="73">
        <v>1911.41</v>
      </c>
      <c r="O29" s="73">
        <v>1911.41</v>
      </c>
      <c r="P29" s="73">
        <v>1911.41</v>
      </c>
      <c r="Q29" s="76">
        <v>22936.92</v>
      </c>
    </row>
    <row r="30" spans="1:17" x14ac:dyDescent="0.2">
      <c r="A30" s="71" t="s">
        <v>428</v>
      </c>
      <c r="B30" s="33" t="s">
        <v>260</v>
      </c>
      <c r="C30" s="72" t="s">
        <v>184</v>
      </c>
      <c r="D30" s="23" t="str">
        <f t="shared" si="1"/>
        <v>127247, Москва г, Бескудниковский, Дмитровское ш, дом № 90, корпус 2, Кв. 70</v>
      </c>
      <c r="E30" s="73">
        <v>1247.1400000000001</v>
      </c>
      <c r="F30" s="73">
        <v>1247.1400000000001</v>
      </c>
      <c r="G30" s="73">
        <v>1247.1400000000001</v>
      </c>
      <c r="H30" s="73">
        <v>1247.1400000000001</v>
      </c>
      <c r="I30" s="73">
        <v>1247.1400000000001</v>
      </c>
      <c r="J30" s="73">
        <v>1247.1400000000001</v>
      </c>
      <c r="K30" s="73">
        <v>1247.1400000000001</v>
      </c>
      <c r="L30" s="73">
        <v>1247.1400000000001</v>
      </c>
      <c r="M30" s="73">
        <v>1247.1400000000001</v>
      </c>
      <c r="N30" s="73">
        <v>1247.1400000000001</v>
      </c>
      <c r="O30" s="73">
        <v>1247.1400000000001</v>
      </c>
      <c r="P30" s="73">
        <v>1247.1400000000001</v>
      </c>
      <c r="Q30" s="76">
        <v>14965.68</v>
      </c>
    </row>
    <row r="31" spans="1:17" x14ac:dyDescent="0.2">
      <c r="A31" s="71" t="s">
        <v>374</v>
      </c>
      <c r="B31" s="33" t="s">
        <v>260</v>
      </c>
      <c r="C31" s="72" t="s">
        <v>144</v>
      </c>
      <c r="D31" s="23" t="str">
        <f t="shared" si="1"/>
        <v>127247, Москва г, Бескудниковский, Дмитровское ш, дом № 90, корпус 2, Кв. 25</v>
      </c>
      <c r="E31" s="73">
        <v>2425.89</v>
      </c>
      <c r="F31" s="73">
        <v>2425.89</v>
      </c>
      <c r="G31" s="73">
        <v>2425.89</v>
      </c>
      <c r="H31" s="73">
        <v>2425.89</v>
      </c>
      <c r="I31" s="73">
        <v>2269.38</v>
      </c>
      <c r="J31" s="75"/>
      <c r="K31" s="75"/>
      <c r="L31" s="75"/>
      <c r="M31" s="75"/>
      <c r="N31" s="75"/>
      <c r="O31" s="75"/>
      <c r="P31" s="75"/>
      <c r="Q31" s="76">
        <v>11972.94</v>
      </c>
    </row>
    <row r="32" spans="1:17" x14ac:dyDescent="0.2">
      <c r="A32" s="71" t="s">
        <v>396</v>
      </c>
      <c r="B32" s="33" t="s">
        <v>260</v>
      </c>
      <c r="C32" s="72" t="s">
        <v>137</v>
      </c>
      <c r="D32" s="23" t="str">
        <f t="shared" si="1"/>
        <v>127247, Москва г, Бескудниковский, Дмитровское ш, дом № 90, корпус 2, Кв. 42</v>
      </c>
      <c r="E32" s="73">
        <v>1247.1400000000001</v>
      </c>
      <c r="F32" s="73">
        <v>1247.1400000000001</v>
      </c>
      <c r="G32" s="73">
        <v>1247.1400000000001</v>
      </c>
      <c r="H32" s="73">
        <v>1247.1400000000001</v>
      </c>
      <c r="I32" s="73">
        <v>1247.1400000000001</v>
      </c>
      <c r="J32" s="73">
        <v>1247.1400000000001</v>
      </c>
      <c r="K32" s="73">
        <v>1247.1400000000001</v>
      </c>
      <c r="L32" s="73">
        <v>1247.1400000000001</v>
      </c>
      <c r="M32" s="73">
        <v>1247.1400000000001</v>
      </c>
      <c r="N32" s="73">
        <v>1247.1400000000001</v>
      </c>
      <c r="O32" s="73">
        <v>1247.1400000000001</v>
      </c>
      <c r="P32" s="73">
        <v>1247.1400000000001</v>
      </c>
      <c r="Q32" s="76">
        <v>14965.68</v>
      </c>
    </row>
    <row r="33" spans="1:17" x14ac:dyDescent="0.2">
      <c r="A33" s="71" t="s">
        <v>427</v>
      </c>
      <c r="B33" s="33" t="s">
        <v>260</v>
      </c>
      <c r="C33" s="72" t="s">
        <v>73</v>
      </c>
      <c r="D33" s="23" t="str">
        <f t="shared" si="1"/>
        <v>127247, Москва г, Бескудниковский, Дмитровское ш, дом № 90, корпус 2, Кв. 7</v>
      </c>
      <c r="E33" s="73">
        <v>1898.38</v>
      </c>
      <c r="F33" s="73">
        <v>1898.38</v>
      </c>
      <c r="G33" s="73">
        <v>1898.38</v>
      </c>
      <c r="H33" s="73">
        <v>1898.38</v>
      </c>
      <c r="I33" s="73">
        <v>1898.38</v>
      </c>
      <c r="J33" s="73">
        <v>1898.38</v>
      </c>
      <c r="K33" s="73">
        <v>1898.38</v>
      </c>
      <c r="L33" s="73">
        <v>1898.38</v>
      </c>
      <c r="M33" s="73">
        <v>1898.38</v>
      </c>
      <c r="N33" s="73">
        <v>1898.38</v>
      </c>
      <c r="O33" s="73">
        <v>1898.38</v>
      </c>
      <c r="P33" s="73">
        <v>1898.38</v>
      </c>
      <c r="Q33" s="76">
        <v>22780.560000000001</v>
      </c>
    </row>
    <row r="34" spans="1:17" x14ac:dyDescent="0.2">
      <c r="A34" s="71" t="s">
        <v>399</v>
      </c>
      <c r="B34" s="33" t="s">
        <v>260</v>
      </c>
      <c r="C34" s="72" t="s">
        <v>27</v>
      </c>
      <c r="D34" s="23" t="str">
        <f t="shared" si="1"/>
        <v>127247, Москва г, Бескудниковский, Дмитровское ш, дом № 90, корпус 2, Кв. 45</v>
      </c>
      <c r="E34" s="73">
        <v>2438.92</v>
      </c>
      <c r="F34" s="73">
        <v>2438.92</v>
      </c>
      <c r="G34" s="73">
        <v>2438.92</v>
      </c>
      <c r="H34" s="73">
        <v>2438.92</v>
      </c>
      <c r="I34" s="73">
        <v>2438.92</v>
      </c>
      <c r="J34" s="73">
        <v>2438.92</v>
      </c>
      <c r="K34" s="73">
        <v>2438.92</v>
      </c>
      <c r="L34" s="73">
        <v>2438.92</v>
      </c>
      <c r="M34" s="73">
        <v>2438.92</v>
      </c>
      <c r="N34" s="73">
        <v>2438.92</v>
      </c>
      <c r="O34" s="73">
        <v>2438.92</v>
      </c>
      <c r="P34" s="73">
        <v>2438.92</v>
      </c>
      <c r="Q34" s="76">
        <v>29267.040000000001</v>
      </c>
    </row>
    <row r="35" spans="1:17" x14ac:dyDescent="0.2">
      <c r="A35" s="71" t="s">
        <v>405</v>
      </c>
      <c r="B35" s="33" t="s">
        <v>260</v>
      </c>
      <c r="C35" s="72" t="s">
        <v>88</v>
      </c>
      <c r="D35" s="23" t="str">
        <f t="shared" si="1"/>
        <v>127247, Москва г, Бескудниковский, Дмитровское ш, дом № 90, корпус 2, Кв. 50</v>
      </c>
      <c r="E35" s="73">
        <v>1253.6500000000001</v>
      </c>
      <c r="F35" s="73">
        <v>1253.6500000000001</v>
      </c>
      <c r="G35" s="73">
        <v>1253.6500000000001</v>
      </c>
      <c r="H35" s="73">
        <v>1253.6500000000001</v>
      </c>
      <c r="I35" s="73">
        <v>1253.6500000000001</v>
      </c>
      <c r="J35" s="73">
        <v>1253.6500000000001</v>
      </c>
      <c r="K35" s="73">
        <v>1253.6500000000001</v>
      </c>
      <c r="L35" s="73">
        <v>1253.6500000000001</v>
      </c>
      <c r="M35" s="73">
        <v>1253.6500000000001</v>
      </c>
      <c r="N35" s="73">
        <v>1253.6500000000001</v>
      </c>
      <c r="O35" s="73">
        <v>1253.6500000000001</v>
      </c>
      <c r="P35" s="73">
        <v>1253.6500000000001</v>
      </c>
      <c r="Q35" s="76">
        <v>15043.8</v>
      </c>
    </row>
    <row r="36" spans="1:17" x14ac:dyDescent="0.2">
      <c r="A36" s="71" t="s">
        <v>381</v>
      </c>
      <c r="B36" s="33" t="s">
        <v>260</v>
      </c>
      <c r="C36" s="72" t="s">
        <v>121</v>
      </c>
      <c r="D36" s="23" t="str">
        <f t="shared" si="1"/>
        <v>127247, Москва г, Бескудниковский, Дмитровское ш, дом № 90, корпус 2, Кв. 30</v>
      </c>
      <c r="E36" s="73">
        <v>1256.9100000000001</v>
      </c>
      <c r="F36" s="73">
        <v>1256.9100000000001</v>
      </c>
      <c r="G36" s="73">
        <v>1216.3599999999999</v>
      </c>
      <c r="H36" s="75"/>
      <c r="I36" s="75"/>
      <c r="J36" s="75"/>
      <c r="K36" s="75"/>
      <c r="L36" s="75"/>
      <c r="M36" s="75"/>
      <c r="N36" s="75"/>
      <c r="O36" s="75"/>
      <c r="P36" s="75"/>
      <c r="Q36" s="76">
        <v>3730.18</v>
      </c>
    </row>
    <row r="37" spans="1:17" x14ac:dyDescent="0.2">
      <c r="A37" s="71" t="s">
        <v>398</v>
      </c>
      <c r="B37" s="33" t="s">
        <v>260</v>
      </c>
      <c r="C37" s="72" t="s">
        <v>34</v>
      </c>
      <c r="D37" s="23" t="str">
        <f t="shared" si="1"/>
        <v>127247, Москва г, Бескудниковский, Дмитровское ш, дом № 90, корпус 2, Кв. 44</v>
      </c>
      <c r="E37" s="73">
        <v>1966.76</v>
      </c>
      <c r="F37" s="73">
        <v>1966.76</v>
      </c>
      <c r="G37" s="73">
        <v>1966.76</v>
      </c>
      <c r="H37" s="73">
        <v>1966.76</v>
      </c>
      <c r="I37" s="73">
        <v>1966.76</v>
      </c>
      <c r="J37" s="73">
        <v>1966.76</v>
      </c>
      <c r="K37" s="73">
        <v>1966.76</v>
      </c>
      <c r="L37" s="73">
        <v>1966.76</v>
      </c>
      <c r="M37" s="73">
        <v>1966.76</v>
      </c>
      <c r="N37" s="73">
        <v>1966.76</v>
      </c>
      <c r="O37" s="73">
        <v>1966.76</v>
      </c>
      <c r="P37" s="73">
        <v>1966.76</v>
      </c>
      <c r="Q37" s="76">
        <v>23601.119999999999</v>
      </c>
    </row>
    <row r="38" spans="1:17" x14ac:dyDescent="0.2">
      <c r="A38" s="71" t="s">
        <v>404</v>
      </c>
      <c r="B38" s="33" t="s">
        <v>260</v>
      </c>
      <c r="C38" s="72" t="s">
        <v>91</v>
      </c>
      <c r="D38" s="23" t="str">
        <f t="shared" si="1"/>
        <v>127247, Москва г, Бескудниковский, Дмитровское ш, дом № 90, корпус 2, Кв. 5</v>
      </c>
      <c r="E38" s="73">
        <v>2425.89</v>
      </c>
      <c r="F38" s="73">
        <v>2425.89</v>
      </c>
      <c r="G38" s="73">
        <v>2425.89</v>
      </c>
      <c r="H38" s="73">
        <v>2425.89</v>
      </c>
      <c r="I38" s="73">
        <v>2425.89</v>
      </c>
      <c r="J38" s="73">
        <v>2425.89</v>
      </c>
      <c r="K38" s="73">
        <v>2425.89</v>
      </c>
      <c r="L38" s="73">
        <v>2425.89</v>
      </c>
      <c r="M38" s="73">
        <v>2425.89</v>
      </c>
      <c r="N38" s="73">
        <v>2425.89</v>
      </c>
      <c r="O38" s="73">
        <v>2425.89</v>
      </c>
      <c r="P38" s="73">
        <v>2425.89</v>
      </c>
      <c r="Q38" s="76">
        <v>29110.68</v>
      </c>
    </row>
    <row r="39" spans="1:17" x14ac:dyDescent="0.2">
      <c r="A39" s="71" t="s">
        <v>389</v>
      </c>
      <c r="B39" s="33" t="s">
        <v>260</v>
      </c>
      <c r="C39" s="72" t="s">
        <v>153</v>
      </c>
      <c r="D39" s="23" t="str">
        <f t="shared" si="1"/>
        <v>127247, Москва г, Бескудниковский, Дмитровское ш, дом № 90, корпус 2, Кв. 37</v>
      </c>
      <c r="E39" s="73">
        <v>2438.92</v>
      </c>
      <c r="F39" s="73">
        <v>2438.92</v>
      </c>
      <c r="G39" s="73">
        <v>2438.92</v>
      </c>
      <c r="H39" s="73">
        <v>2438.92</v>
      </c>
      <c r="I39" s="73">
        <v>2438.92</v>
      </c>
      <c r="J39" s="73">
        <v>2438.92</v>
      </c>
      <c r="K39" s="73">
        <v>2438.92</v>
      </c>
      <c r="L39" s="73">
        <v>2438.92</v>
      </c>
      <c r="M39" s="73">
        <v>2438.92</v>
      </c>
      <c r="N39" s="73">
        <v>2438.92</v>
      </c>
      <c r="O39" s="73">
        <v>2438.92</v>
      </c>
      <c r="P39" s="73">
        <v>2438.92</v>
      </c>
      <c r="Q39" s="76">
        <v>29267.040000000001</v>
      </c>
    </row>
    <row r="40" spans="1:17" x14ac:dyDescent="0.2">
      <c r="A40" s="71" t="s">
        <v>406</v>
      </c>
      <c r="B40" s="33" t="s">
        <v>260</v>
      </c>
      <c r="C40" s="72" t="s">
        <v>191</v>
      </c>
      <c r="D40" s="23" t="str">
        <f t="shared" si="1"/>
        <v>127247, Москва г, Бескудниковский, Дмитровское ш, дом № 90, корпус 2, Кв. 51</v>
      </c>
      <c r="E40" s="73">
        <v>1908.15</v>
      </c>
      <c r="F40" s="73">
        <v>1908.15</v>
      </c>
      <c r="G40" s="73">
        <v>1908.15</v>
      </c>
      <c r="H40" s="73">
        <v>1908.15</v>
      </c>
      <c r="I40" s="73">
        <v>1908.15</v>
      </c>
      <c r="J40" s="73">
        <v>1908.15</v>
      </c>
      <c r="K40" s="73">
        <v>1908.15</v>
      </c>
      <c r="L40" s="73">
        <v>1908.15</v>
      </c>
      <c r="M40" s="73">
        <v>1908.15</v>
      </c>
      <c r="N40" s="73">
        <v>1908.15</v>
      </c>
      <c r="O40" s="73">
        <v>1908.15</v>
      </c>
      <c r="P40" s="73">
        <v>1908.15</v>
      </c>
      <c r="Q40" s="76">
        <v>22897.8</v>
      </c>
    </row>
    <row r="41" spans="1:17" x14ac:dyDescent="0.2">
      <c r="A41" s="71" t="s">
        <v>419</v>
      </c>
      <c r="B41" s="33" t="s">
        <v>260</v>
      </c>
      <c r="C41" s="72" t="s">
        <v>114</v>
      </c>
      <c r="D41" s="23" t="str">
        <f t="shared" si="1"/>
        <v>127247, Москва г, Бескудниковский, Дмитровское ш, дом № 90, корпус 2, Кв. 62</v>
      </c>
      <c r="E41" s="73">
        <v>1256.9100000000001</v>
      </c>
      <c r="F41" s="73">
        <v>1256.9100000000001</v>
      </c>
      <c r="G41" s="73">
        <v>1256.9100000000001</v>
      </c>
      <c r="H41" s="73">
        <v>1256.9100000000001</v>
      </c>
      <c r="I41" s="73">
        <v>1256.9100000000001</v>
      </c>
      <c r="J41" s="73">
        <v>1256.9100000000001</v>
      </c>
      <c r="K41" s="73">
        <v>1256.9100000000001</v>
      </c>
      <c r="L41" s="73">
        <v>1256.9100000000001</v>
      </c>
      <c r="M41" s="73">
        <v>1256.9100000000001</v>
      </c>
      <c r="N41" s="73">
        <v>1256.9100000000001</v>
      </c>
      <c r="O41" s="73">
        <v>1256.9100000000001</v>
      </c>
      <c r="P41" s="73">
        <v>1256.9100000000001</v>
      </c>
      <c r="Q41" s="76">
        <v>15082.92</v>
      </c>
    </row>
    <row r="42" spans="1:17" x14ac:dyDescent="0.2">
      <c r="A42" s="71" t="s">
        <v>390</v>
      </c>
      <c r="B42" s="33" t="s">
        <v>260</v>
      </c>
      <c r="C42" s="72" t="s">
        <v>41</v>
      </c>
      <c r="D42" s="23" t="str">
        <f t="shared" si="1"/>
        <v>127247, Москва г, Бескудниковский, Дмитровское ш, дом № 90, корпус 2, Кв. 38</v>
      </c>
      <c r="E42" s="73">
        <v>1253.6500000000001</v>
      </c>
      <c r="F42" s="73">
        <v>1253.6500000000001</v>
      </c>
      <c r="G42" s="73">
        <v>1253.6500000000001</v>
      </c>
      <c r="H42" s="73">
        <v>1253.6500000000001</v>
      </c>
      <c r="I42" s="73">
        <v>1253.6500000000001</v>
      </c>
      <c r="J42" s="74">
        <v>877.56</v>
      </c>
      <c r="K42" s="75"/>
      <c r="L42" s="75"/>
      <c r="M42" s="75"/>
      <c r="N42" s="75"/>
      <c r="O42" s="75"/>
      <c r="P42" s="75"/>
      <c r="Q42" s="76">
        <v>7145.81</v>
      </c>
    </row>
    <row r="43" spans="1:17" x14ac:dyDescent="0.2">
      <c r="A43" s="71" t="s">
        <v>433</v>
      </c>
      <c r="B43" s="33" t="s">
        <v>260</v>
      </c>
      <c r="C43" s="72" t="s">
        <v>75</v>
      </c>
      <c r="D43" s="23" t="str">
        <f t="shared" si="1"/>
        <v>127247, Москва г, Бескудниковский, Дмитровское ш, дом № 90, корпус 2, Кв. 75</v>
      </c>
      <c r="E43" s="73">
        <v>1921.18</v>
      </c>
      <c r="F43" s="73">
        <v>1921.18</v>
      </c>
      <c r="G43" s="73">
        <v>1921.18</v>
      </c>
      <c r="H43" s="73">
        <v>1921.18</v>
      </c>
      <c r="I43" s="73">
        <v>1921.18</v>
      </c>
      <c r="J43" s="73">
        <v>1921.18</v>
      </c>
      <c r="K43" s="73">
        <v>1921.18</v>
      </c>
      <c r="L43" s="73">
        <v>1921.18</v>
      </c>
      <c r="M43" s="73">
        <v>1921.18</v>
      </c>
      <c r="N43" s="73">
        <v>1921.18</v>
      </c>
      <c r="O43" s="73">
        <v>1921.18</v>
      </c>
      <c r="P43" s="73">
        <v>1921.18</v>
      </c>
      <c r="Q43" s="76">
        <v>23054.16</v>
      </c>
    </row>
    <row r="44" spans="1:17" x14ac:dyDescent="0.2">
      <c r="A44" s="71" t="s">
        <v>455</v>
      </c>
      <c r="B44" s="33" t="s">
        <v>260</v>
      </c>
      <c r="C44" s="72" t="s">
        <v>17</v>
      </c>
      <c r="D44" s="23" t="str">
        <f t="shared" si="1"/>
        <v>127247, Москва г, Бескудниковский, Дмитровское ш, дом № 90, корпус 2, Кв. 95</v>
      </c>
      <c r="E44" s="73">
        <v>1911.41</v>
      </c>
      <c r="F44" s="73">
        <v>1911.41</v>
      </c>
      <c r="G44" s="73">
        <v>1911.41</v>
      </c>
      <c r="H44" s="73">
        <v>1911.41</v>
      </c>
      <c r="I44" s="73">
        <v>1911.41</v>
      </c>
      <c r="J44" s="73">
        <v>1911.41</v>
      </c>
      <c r="K44" s="73">
        <v>1911.41</v>
      </c>
      <c r="L44" s="73">
        <v>1911.41</v>
      </c>
      <c r="M44" s="73">
        <v>1911.41</v>
      </c>
      <c r="N44" s="73">
        <v>1911.41</v>
      </c>
      <c r="O44" s="73">
        <v>1911.41</v>
      </c>
      <c r="P44" s="73">
        <v>1911.41</v>
      </c>
      <c r="Q44" s="76">
        <v>22936.92</v>
      </c>
    </row>
    <row r="45" spans="1:17" x14ac:dyDescent="0.2">
      <c r="A45" s="71" t="s">
        <v>378</v>
      </c>
      <c r="B45" s="33" t="s">
        <v>260</v>
      </c>
      <c r="C45" s="72" t="s">
        <v>79</v>
      </c>
      <c r="D45" s="23" t="str">
        <f t="shared" si="1"/>
        <v>127247, Москва г, Бескудниковский, Дмитровское ш, дом № 90, корпус 2, Кв. 28</v>
      </c>
      <c r="E45" s="73">
        <v>1963.51</v>
      </c>
      <c r="F45" s="73">
        <v>1963.51</v>
      </c>
      <c r="G45" s="73">
        <v>1963.51</v>
      </c>
      <c r="H45" s="73">
        <v>1963.51</v>
      </c>
      <c r="I45" s="73">
        <v>1963.51</v>
      </c>
      <c r="J45" s="73">
        <v>1963.51</v>
      </c>
      <c r="K45" s="73">
        <v>1963.51</v>
      </c>
      <c r="L45" s="73">
        <v>1963.51</v>
      </c>
      <c r="M45" s="73">
        <v>1963.51</v>
      </c>
      <c r="N45" s="73">
        <v>1963.51</v>
      </c>
      <c r="O45" s="73">
        <v>1963.51</v>
      </c>
      <c r="P45" s="73">
        <v>1963.51</v>
      </c>
      <c r="Q45" s="76">
        <v>23562.12</v>
      </c>
    </row>
    <row r="46" spans="1:17" x14ac:dyDescent="0.2">
      <c r="A46" s="71" t="s">
        <v>400</v>
      </c>
      <c r="B46" s="33" t="s">
        <v>260</v>
      </c>
      <c r="C46" s="72" t="s">
        <v>103</v>
      </c>
      <c r="D46" s="23" t="str">
        <f t="shared" si="1"/>
        <v>127247, Москва г, Бескудниковский, Дмитровское ш, дом № 90, корпус 2, Кв. 46</v>
      </c>
      <c r="E46" s="73">
        <v>1253.6500000000001</v>
      </c>
      <c r="F46" s="73">
        <v>1253.6500000000001</v>
      </c>
      <c r="G46" s="73">
        <v>1253.6500000000001</v>
      </c>
      <c r="H46" s="73">
        <v>1253.6500000000001</v>
      </c>
      <c r="I46" s="73">
        <v>1253.6500000000001</v>
      </c>
      <c r="J46" s="73">
        <v>1253.6500000000001</v>
      </c>
      <c r="K46" s="73">
        <v>1253.6500000000001</v>
      </c>
      <c r="L46" s="73">
        <v>1253.6500000000001</v>
      </c>
      <c r="M46" s="73">
        <v>1253.6500000000001</v>
      </c>
      <c r="N46" s="73">
        <v>1253.6500000000001</v>
      </c>
      <c r="O46" s="73">
        <v>1253.6500000000001</v>
      </c>
      <c r="P46" s="73">
        <v>1253.6500000000001</v>
      </c>
      <c r="Q46" s="76">
        <v>15043.8</v>
      </c>
    </row>
    <row r="47" spans="1:17" x14ac:dyDescent="0.2">
      <c r="A47" s="71" t="s">
        <v>436</v>
      </c>
      <c r="B47" s="33" t="s">
        <v>260</v>
      </c>
      <c r="C47" s="72" t="s">
        <v>112</v>
      </c>
      <c r="D47" s="23" t="str">
        <f t="shared" si="1"/>
        <v>127247, Москва г, Бескудниковский, Дмитровское ш, дом № 90, корпус 2, Кв. 78</v>
      </c>
      <c r="E47" s="73">
        <v>1253.6500000000001</v>
      </c>
      <c r="F47" s="73">
        <v>1253.6500000000001</v>
      </c>
      <c r="G47" s="73">
        <v>1253.6500000000001</v>
      </c>
      <c r="H47" s="73">
        <v>1253.6500000000001</v>
      </c>
      <c r="I47" s="73">
        <v>1253.6500000000001</v>
      </c>
      <c r="J47" s="73">
        <v>1253.6500000000001</v>
      </c>
      <c r="K47" s="73">
        <v>1253.6500000000001</v>
      </c>
      <c r="L47" s="73">
        <v>1253.6500000000001</v>
      </c>
      <c r="M47" s="73">
        <v>1253.6500000000001</v>
      </c>
      <c r="N47" s="73">
        <v>1253.6500000000001</v>
      </c>
      <c r="O47" s="73">
        <v>1253.6500000000001</v>
      </c>
      <c r="P47" s="73">
        <v>1253.6500000000001</v>
      </c>
      <c r="Q47" s="76">
        <v>15043.8</v>
      </c>
    </row>
    <row r="48" spans="1:17" x14ac:dyDescent="0.2">
      <c r="A48" s="71" t="s">
        <v>262</v>
      </c>
      <c r="B48" s="33" t="s">
        <v>260</v>
      </c>
      <c r="C48" s="72" t="s">
        <v>181</v>
      </c>
      <c r="D48" s="23" t="str">
        <f t="shared" si="1"/>
        <v>127247, Москва г, Бескудниковский, Дмитровское ш, дом № 90, корпус 2, Кв. 10</v>
      </c>
      <c r="E48" s="73">
        <v>1250.3900000000001</v>
      </c>
      <c r="F48" s="73">
        <v>1250.3900000000001</v>
      </c>
      <c r="G48" s="73">
        <v>1250.3900000000001</v>
      </c>
      <c r="H48" s="73">
        <v>1250.3900000000001</v>
      </c>
      <c r="I48" s="73">
        <v>1250.3900000000001</v>
      </c>
      <c r="J48" s="73">
        <v>1250.3900000000001</v>
      </c>
      <c r="K48" s="73">
        <v>1250.3900000000001</v>
      </c>
      <c r="L48" s="73">
        <v>1250.3900000000001</v>
      </c>
      <c r="M48" s="73">
        <v>1250.3900000000001</v>
      </c>
      <c r="N48" s="73">
        <v>1250.3900000000001</v>
      </c>
      <c r="O48" s="73">
        <v>1250.3900000000001</v>
      </c>
      <c r="P48" s="73">
        <v>1250.3900000000001</v>
      </c>
      <c r="Q48" s="76">
        <v>15004.68</v>
      </c>
    </row>
    <row r="49" spans="1:17" x14ac:dyDescent="0.2">
      <c r="A49" s="71" t="s">
        <v>291</v>
      </c>
      <c r="B49" s="33" t="s">
        <v>260</v>
      </c>
      <c r="C49" s="72" t="s">
        <v>8</v>
      </c>
      <c r="D49" s="23" t="str">
        <f t="shared" si="1"/>
        <v>127247, Москва г, Бескудниковский, Дмитровское ш, дом № 90, корпус 2, Кв. 126</v>
      </c>
      <c r="E49" s="73">
        <v>1250.3900000000001</v>
      </c>
      <c r="F49" s="73">
        <v>1250.3900000000001</v>
      </c>
      <c r="G49" s="73">
        <v>1250.3900000000001</v>
      </c>
      <c r="H49" s="73">
        <v>1250.3900000000001</v>
      </c>
      <c r="I49" s="73">
        <v>1250.3900000000001</v>
      </c>
      <c r="J49" s="73">
        <v>1250.3900000000001</v>
      </c>
      <c r="K49" s="73">
        <v>1250.3900000000001</v>
      </c>
      <c r="L49" s="73">
        <v>1250.3900000000001</v>
      </c>
      <c r="M49" s="73">
        <v>1250.3900000000001</v>
      </c>
      <c r="N49" s="73">
        <v>1250.3900000000001</v>
      </c>
      <c r="O49" s="73">
        <v>1250.3900000000001</v>
      </c>
      <c r="P49" s="73">
        <v>1250.3900000000001</v>
      </c>
      <c r="Q49" s="76">
        <v>15004.68</v>
      </c>
    </row>
    <row r="50" spans="1:17" x14ac:dyDescent="0.2">
      <c r="A50" s="71" t="s">
        <v>422</v>
      </c>
      <c r="B50" s="33" t="s">
        <v>260</v>
      </c>
      <c r="C50" s="72" t="s">
        <v>190</v>
      </c>
      <c r="D50" s="23" t="str">
        <f t="shared" si="1"/>
        <v>127247, Москва г, Бескудниковский, Дмитровское ш, дом № 90, корпус 2, Кв. 65</v>
      </c>
      <c r="E50" s="73">
        <v>2432.41</v>
      </c>
      <c r="F50" s="73">
        <v>2432.41</v>
      </c>
      <c r="G50" s="73">
        <v>2432.41</v>
      </c>
      <c r="H50" s="73">
        <v>2432.41</v>
      </c>
      <c r="I50" s="73">
        <v>2432.41</v>
      </c>
      <c r="J50" s="73">
        <v>2432.41</v>
      </c>
      <c r="K50" s="73">
        <v>2432.41</v>
      </c>
      <c r="L50" s="73">
        <v>2432.41</v>
      </c>
      <c r="M50" s="73">
        <v>2432.41</v>
      </c>
      <c r="N50" s="73">
        <v>2432.41</v>
      </c>
      <c r="O50" s="73">
        <v>2432.41</v>
      </c>
      <c r="P50" s="73">
        <v>2432.41</v>
      </c>
      <c r="Q50" s="76">
        <v>29188.92</v>
      </c>
    </row>
    <row r="51" spans="1:17" x14ac:dyDescent="0.2">
      <c r="A51" s="71" t="s">
        <v>280</v>
      </c>
      <c r="B51" s="33" t="s">
        <v>260</v>
      </c>
      <c r="C51" s="72" t="s">
        <v>76</v>
      </c>
      <c r="D51" s="23" t="str">
        <f t="shared" si="1"/>
        <v>127247, Москва г, Бескудниковский, Дмитровское ш, дом № 90, корпус 2, Кв. 116</v>
      </c>
      <c r="E51" s="73">
        <v>1921.18</v>
      </c>
      <c r="F51" s="73">
        <v>1921.18</v>
      </c>
      <c r="G51" s="73">
        <v>1921.18</v>
      </c>
      <c r="H51" s="73">
        <v>1921.18</v>
      </c>
      <c r="I51" s="73">
        <v>1921.18</v>
      </c>
      <c r="J51" s="73">
        <v>1921.18</v>
      </c>
      <c r="K51" s="73">
        <v>1921.18</v>
      </c>
      <c r="L51" s="73">
        <v>1921.18</v>
      </c>
      <c r="M51" s="73">
        <v>1921.18</v>
      </c>
      <c r="N51" s="73">
        <v>1921.18</v>
      </c>
      <c r="O51" s="73">
        <v>1921.18</v>
      </c>
      <c r="P51" s="73">
        <v>1921.18</v>
      </c>
      <c r="Q51" s="76">
        <v>23054.16</v>
      </c>
    </row>
    <row r="52" spans="1:17" x14ac:dyDescent="0.2">
      <c r="A52" s="71" t="s">
        <v>308</v>
      </c>
      <c r="B52" s="33" t="s">
        <v>260</v>
      </c>
      <c r="C52" s="72" t="s">
        <v>178</v>
      </c>
      <c r="D52" s="23" t="str">
        <f t="shared" si="1"/>
        <v>127247, Москва г, Бескудниковский, Дмитровское ш, дом № 90, корпус 2, Кв. 141</v>
      </c>
      <c r="E52" s="73">
        <v>2491.02</v>
      </c>
      <c r="F52" s="73">
        <v>2491.02</v>
      </c>
      <c r="G52" s="73">
        <v>2491.02</v>
      </c>
      <c r="H52" s="73">
        <v>2491.02</v>
      </c>
      <c r="I52" s="73">
        <v>2491.02</v>
      </c>
      <c r="J52" s="73">
        <v>2491.02</v>
      </c>
      <c r="K52" s="73">
        <v>2491.02</v>
      </c>
      <c r="L52" s="73">
        <v>2491.02</v>
      </c>
      <c r="M52" s="73">
        <v>2491.02</v>
      </c>
      <c r="N52" s="73">
        <v>2491.02</v>
      </c>
      <c r="O52" s="73">
        <v>2491.02</v>
      </c>
      <c r="P52" s="73">
        <v>2491.02</v>
      </c>
      <c r="Q52" s="76">
        <v>29892.240000000002</v>
      </c>
    </row>
    <row r="53" spans="1:17" x14ac:dyDescent="0.2">
      <c r="A53" s="71" t="s">
        <v>369</v>
      </c>
      <c r="B53" s="33" t="s">
        <v>260</v>
      </c>
      <c r="C53" s="72" t="s">
        <v>171</v>
      </c>
      <c r="D53" s="23" t="str">
        <f t="shared" si="1"/>
        <v>127247, Москва г, Бескудниковский, Дмитровское ш, дом № 90, корпус 2, Кв. 20</v>
      </c>
      <c r="E53" s="73">
        <v>1966.76</v>
      </c>
      <c r="F53" s="73">
        <v>1966.76</v>
      </c>
      <c r="G53" s="73">
        <v>1966.76</v>
      </c>
      <c r="H53" s="73">
        <v>1966.76</v>
      </c>
      <c r="I53" s="73">
        <v>1966.76</v>
      </c>
      <c r="J53" s="73">
        <v>1966.76</v>
      </c>
      <c r="K53" s="73">
        <v>1966.76</v>
      </c>
      <c r="L53" s="73">
        <v>1966.76</v>
      </c>
      <c r="M53" s="73">
        <v>1966.76</v>
      </c>
      <c r="N53" s="73">
        <v>1966.76</v>
      </c>
      <c r="O53" s="73">
        <v>1966.76</v>
      </c>
      <c r="P53" s="73">
        <v>1966.76</v>
      </c>
      <c r="Q53" s="76">
        <v>23601.119999999999</v>
      </c>
    </row>
    <row r="54" spans="1:17" x14ac:dyDescent="0.2">
      <c r="A54" s="71" t="s">
        <v>464</v>
      </c>
      <c r="B54" s="33" t="s">
        <v>260</v>
      </c>
      <c r="C54" s="72" t="s">
        <v>465</v>
      </c>
      <c r="D54" s="23" t="str">
        <f t="shared" si="1"/>
        <v>127247, Москва г, Бескудниковский, Дмитровское ш, дом № 90, корпус 2, Оф. 4</v>
      </c>
      <c r="E54" s="73">
        <v>2048.17</v>
      </c>
      <c r="F54" s="73">
        <v>2048.17</v>
      </c>
      <c r="G54" s="73">
        <v>2048.17</v>
      </c>
      <c r="H54" s="73">
        <v>2048.17</v>
      </c>
      <c r="I54" s="73">
        <v>2048.17</v>
      </c>
      <c r="J54" s="73">
        <v>2048.17</v>
      </c>
      <c r="K54" s="73">
        <v>2048.17</v>
      </c>
      <c r="L54" s="73">
        <v>2048.17</v>
      </c>
      <c r="M54" s="73">
        <v>2048.17</v>
      </c>
      <c r="N54" s="73">
        <v>2048.17</v>
      </c>
      <c r="O54" s="73">
        <v>2048.17</v>
      </c>
      <c r="P54" s="73">
        <v>2048.17</v>
      </c>
      <c r="Q54" s="76">
        <v>24578.04</v>
      </c>
    </row>
    <row r="55" spans="1:17" x14ac:dyDescent="0.2">
      <c r="A55" s="71" t="s">
        <v>279</v>
      </c>
      <c r="B55" s="33" t="s">
        <v>260</v>
      </c>
      <c r="C55" s="72" t="s">
        <v>101</v>
      </c>
      <c r="D55" s="23" t="str">
        <f t="shared" si="1"/>
        <v>127247, Москва г, Бескудниковский, Дмитровское ш, дом № 90, корпус 2, Кв. 115</v>
      </c>
      <c r="E55" s="73">
        <v>1921.18</v>
      </c>
      <c r="F55" s="73">
        <v>1921.18</v>
      </c>
      <c r="G55" s="73">
        <v>1921.18</v>
      </c>
      <c r="H55" s="73">
        <v>1921.18</v>
      </c>
      <c r="I55" s="73">
        <v>1921.18</v>
      </c>
      <c r="J55" s="73">
        <v>1921.18</v>
      </c>
      <c r="K55" s="73">
        <v>1921.18</v>
      </c>
      <c r="L55" s="73">
        <v>1921.18</v>
      </c>
      <c r="M55" s="73">
        <v>1921.18</v>
      </c>
      <c r="N55" s="73">
        <v>1921.18</v>
      </c>
      <c r="O55" s="73">
        <v>1921.18</v>
      </c>
      <c r="P55" s="73">
        <v>1921.18</v>
      </c>
      <c r="Q55" s="76">
        <v>23054.16</v>
      </c>
    </row>
    <row r="56" spans="1:17" x14ac:dyDescent="0.2">
      <c r="A56" s="71" t="s">
        <v>372</v>
      </c>
      <c r="B56" s="33" t="s">
        <v>260</v>
      </c>
      <c r="C56" s="72" t="s">
        <v>119</v>
      </c>
      <c r="D56" s="23" t="str">
        <f t="shared" si="1"/>
        <v>127247, Москва г, Бескудниковский, Дмитровское ш, дом № 90, корпус 2, Кв. 23</v>
      </c>
      <c r="E56" s="73">
        <v>1904.9</v>
      </c>
      <c r="F56" s="73">
        <v>1904.9</v>
      </c>
      <c r="G56" s="73">
        <v>1904.9</v>
      </c>
      <c r="H56" s="73">
        <v>1904.9</v>
      </c>
      <c r="I56" s="73">
        <v>1904.9</v>
      </c>
      <c r="J56" s="73">
        <v>1904.9</v>
      </c>
      <c r="K56" s="73">
        <v>1904.9</v>
      </c>
      <c r="L56" s="73">
        <v>1904.9</v>
      </c>
      <c r="M56" s="73">
        <v>1904.9</v>
      </c>
      <c r="N56" s="73">
        <v>1904.9</v>
      </c>
      <c r="O56" s="73">
        <v>1904.9</v>
      </c>
      <c r="P56" s="73">
        <v>1904.9</v>
      </c>
      <c r="Q56" s="76">
        <v>22858.799999999999</v>
      </c>
    </row>
    <row r="57" spans="1:17" x14ac:dyDescent="0.2">
      <c r="A57" s="71" t="s">
        <v>408</v>
      </c>
      <c r="B57" s="33" t="s">
        <v>260</v>
      </c>
      <c r="C57" s="72" t="s">
        <v>74</v>
      </c>
      <c r="D57" s="23" t="str">
        <f t="shared" si="1"/>
        <v>127247, Москва г, Бескудниковский, Дмитровское ш, дом № 90, корпус 2, Кв. 53</v>
      </c>
      <c r="E57" s="73">
        <v>2435.66</v>
      </c>
      <c r="F57" s="73">
        <v>2435.66</v>
      </c>
      <c r="G57" s="73">
        <v>2435.66</v>
      </c>
      <c r="H57" s="73">
        <v>2435.66</v>
      </c>
      <c r="I57" s="73">
        <v>2435.66</v>
      </c>
      <c r="J57" s="73">
        <v>2435.66</v>
      </c>
      <c r="K57" s="73">
        <v>2435.66</v>
      </c>
      <c r="L57" s="73">
        <v>2435.66</v>
      </c>
      <c r="M57" s="73">
        <v>2435.66</v>
      </c>
      <c r="N57" s="73">
        <v>2435.66</v>
      </c>
      <c r="O57" s="73">
        <v>2435.66</v>
      </c>
      <c r="P57" s="73">
        <v>2435.66</v>
      </c>
      <c r="Q57" s="76">
        <v>29227.919999999998</v>
      </c>
    </row>
    <row r="58" spans="1:17" x14ac:dyDescent="0.2">
      <c r="A58" s="71" t="s">
        <v>373</v>
      </c>
      <c r="B58" s="33" t="s">
        <v>260</v>
      </c>
      <c r="C58" s="72" t="s">
        <v>54</v>
      </c>
      <c r="D58" s="23" t="str">
        <f t="shared" si="1"/>
        <v>127247, Москва г, Бескудниковский, Дмитровское ш, дом № 90, корпус 2, Кв. 24</v>
      </c>
      <c r="E58" s="73">
        <v>1966.76</v>
      </c>
      <c r="F58" s="73">
        <v>1966.76</v>
      </c>
      <c r="G58" s="73">
        <v>1966.76</v>
      </c>
      <c r="H58" s="73">
        <v>1966.76</v>
      </c>
      <c r="I58" s="73">
        <v>1966.76</v>
      </c>
      <c r="J58" s="73">
        <v>1966.76</v>
      </c>
      <c r="K58" s="73">
        <v>1966.76</v>
      </c>
      <c r="L58" s="73">
        <v>1966.76</v>
      </c>
      <c r="M58" s="73">
        <v>1966.76</v>
      </c>
      <c r="N58" s="73">
        <v>1966.76</v>
      </c>
      <c r="O58" s="73">
        <v>1966.76</v>
      </c>
      <c r="P58" s="73">
        <v>1966.76</v>
      </c>
      <c r="Q58" s="76">
        <v>23601.119999999999</v>
      </c>
    </row>
    <row r="59" spans="1:17" x14ac:dyDescent="0.2">
      <c r="A59" s="71" t="s">
        <v>275</v>
      </c>
      <c r="B59" s="33" t="s">
        <v>260</v>
      </c>
      <c r="C59" s="72" t="s">
        <v>167</v>
      </c>
      <c r="D59" s="23" t="str">
        <f t="shared" si="1"/>
        <v>127247, Москва г, Бескудниковский, Дмитровское ш, дом № 90, корпус 2, Кв. 111</v>
      </c>
      <c r="E59" s="73">
        <v>1901.64</v>
      </c>
      <c r="F59" s="73">
        <v>1901.64</v>
      </c>
      <c r="G59" s="73">
        <v>1901.64</v>
      </c>
      <c r="H59" s="73">
        <v>1901.64</v>
      </c>
      <c r="I59" s="73">
        <v>1901.64</v>
      </c>
      <c r="J59" s="73">
        <v>1901.64</v>
      </c>
      <c r="K59" s="73">
        <v>1901.64</v>
      </c>
      <c r="L59" s="73">
        <v>1901.64</v>
      </c>
      <c r="M59" s="73">
        <v>1901.64</v>
      </c>
      <c r="N59" s="73">
        <v>1901.64</v>
      </c>
      <c r="O59" s="73">
        <v>1901.64</v>
      </c>
      <c r="P59" s="73">
        <v>1901.64</v>
      </c>
      <c r="Q59" s="76">
        <v>22819.68</v>
      </c>
    </row>
    <row r="60" spans="1:17" x14ac:dyDescent="0.2">
      <c r="A60" s="71" t="s">
        <v>284</v>
      </c>
      <c r="B60" s="33" t="s">
        <v>260</v>
      </c>
      <c r="C60" s="72" t="s">
        <v>183</v>
      </c>
      <c r="D60" s="23" t="str">
        <f t="shared" si="1"/>
        <v>127247, Москва г, Бескудниковский, Дмитровское ш, дом № 90, корпус 2, Кв. 12</v>
      </c>
      <c r="E60" s="73">
        <v>1960.25</v>
      </c>
      <c r="F60" s="73">
        <v>1960.25</v>
      </c>
      <c r="G60" s="73">
        <v>1960.25</v>
      </c>
      <c r="H60" s="73">
        <v>1960.25</v>
      </c>
      <c r="I60" s="73">
        <v>1960.25</v>
      </c>
      <c r="J60" s="73">
        <v>1960.25</v>
      </c>
      <c r="K60" s="73">
        <v>1960.25</v>
      </c>
      <c r="L60" s="73">
        <v>1960.25</v>
      </c>
      <c r="M60" s="73">
        <v>1960.25</v>
      </c>
      <c r="N60" s="73">
        <v>1960.25</v>
      </c>
      <c r="O60" s="73">
        <v>1960.25</v>
      </c>
      <c r="P60" s="73">
        <v>1960.25</v>
      </c>
      <c r="Q60" s="76">
        <v>23523</v>
      </c>
    </row>
    <row r="61" spans="1:17" x14ac:dyDescent="0.2">
      <c r="A61" s="71" t="s">
        <v>418</v>
      </c>
      <c r="B61" s="33" t="s">
        <v>260</v>
      </c>
      <c r="C61" s="72" t="s">
        <v>187</v>
      </c>
      <c r="D61" s="23" t="str">
        <f t="shared" si="1"/>
        <v>127247, Москва г, Бескудниковский, Дмитровское ш, дом № 90, корпус 2, Кв. 61</v>
      </c>
      <c r="E61" s="73">
        <v>2445.4299999999998</v>
      </c>
      <c r="F61" s="73">
        <v>2445.4299999999998</v>
      </c>
      <c r="G61" s="73">
        <v>2445.4299999999998</v>
      </c>
      <c r="H61" s="73">
        <v>2445.4299999999998</v>
      </c>
      <c r="I61" s="73">
        <v>2445.4299999999998</v>
      </c>
      <c r="J61" s="73">
        <v>2445.4299999999998</v>
      </c>
      <c r="K61" s="73">
        <v>2445.4299999999998</v>
      </c>
      <c r="L61" s="73">
        <v>2445.4299999999998</v>
      </c>
      <c r="M61" s="73">
        <v>2445.4299999999998</v>
      </c>
      <c r="N61" s="73">
        <v>2445.4299999999998</v>
      </c>
      <c r="O61" s="73">
        <v>2445.4299999999998</v>
      </c>
      <c r="P61" s="73">
        <v>2445.4299999999998</v>
      </c>
      <c r="Q61" s="76">
        <v>29345.16</v>
      </c>
    </row>
    <row r="62" spans="1:17" x14ac:dyDescent="0.2">
      <c r="A62" s="71" t="s">
        <v>443</v>
      </c>
      <c r="B62" s="33" t="s">
        <v>260</v>
      </c>
      <c r="C62" s="72" t="s">
        <v>126</v>
      </c>
      <c r="D62" s="23" t="str">
        <f t="shared" si="1"/>
        <v>127247, Москва г, Бескудниковский, Дмитровское ш, дом № 90, корпус 2, Кв. 84</v>
      </c>
      <c r="E62" s="73">
        <v>1966.76</v>
      </c>
      <c r="F62" s="73">
        <v>1966.76</v>
      </c>
      <c r="G62" s="73">
        <v>1966.76</v>
      </c>
      <c r="H62" s="73">
        <v>1966.76</v>
      </c>
      <c r="I62" s="73">
        <v>1966.76</v>
      </c>
      <c r="J62" s="73">
        <v>1966.76</v>
      </c>
      <c r="K62" s="73">
        <v>1966.76</v>
      </c>
      <c r="L62" s="73">
        <v>1966.76</v>
      </c>
      <c r="M62" s="73">
        <v>1966.76</v>
      </c>
      <c r="N62" s="73">
        <v>1966.76</v>
      </c>
      <c r="O62" s="73">
        <v>1966.76</v>
      </c>
      <c r="P62" s="73">
        <v>1966.76</v>
      </c>
      <c r="Q62" s="76">
        <v>23601.119999999999</v>
      </c>
    </row>
    <row r="63" spans="1:17" x14ac:dyDescent="0.2">
      <c r="A63" s="71" t="s">
        <v>317</v>
      </c>
      <c r="B63" s="33" t="s">
        <v>260</v>
      </c>
      <c r="C63" s="72" t="s">
        <v>135</v>
      </c>
      <c r="D63" s="23" t="str">
        <f t="shared" si="1"/>
        <v>127247, Москва г, Бескудниковский, Дмитровское ш, дом № 90, корпус 2, Кв. 15</v>
      </c>
      <c r="E63" s="73">
        <v>1911.41</v>
      </c>
      <c r="F63" s="73">
        <v>1911.41</v>
      </c>
      <c r="G63" s="73">
        <v>1911.41</v>
      </c>
      <c r="H63" s="73">
        <v>1911.41</v>
      </c>
      <c r="I63" s="73">
        <v>1911.41</v>
      </c>
      <c r="J63" s="73">
        <v>1911.41</v>
      </c>
      <c r="K63" s="73">
        <v>1911.41</v>
      </c>
      <c r="L63" s="73">
        <v>1911.41</v>
      </c>
      <c r="M63" s="73">
        <v>1911.41</v>
      </c>
      <c r="N63" s="73">
        <v>1911.41</v>
      </c>
      <c r="O63" s="73">
        <v>1911.41</v>
      </c>
      <c r="P63" s="73">
        <v>1911.41</v>
      </c>
      <c r="Q63" s="76">
        <v>22936.92</v>
      </c>
    </row>
    <row r="64" spans="1:17" x14ac:dyDescent="0.2">
      <c r="A64" s="71" t="s">
        <v>392</v>
      </c>
      <c r="B64" s="33" t="s">
        <v>260</v>
      </c>
      <c r="C64" s="72" t="s">
        <v>194</v>
      </c>
      <c r="D64" s="23" t="str">
        <f t="shared" si="1"/>
        <v>127247, Москва г, Бескудниковский, Дмитровское ш, дом № 90, корпус 2, Кв. 39</v>
      </c>
      <c r="E64" s="73">
        <v>1917.92</v>
      </c>
      <c r="F64" s="73">
        <v>1917.92</v>
      </c>
      <c r="G64" s="73">
        <v>1917.92</v>
      </c>
      <c r="H64" s="73">
        <v>1917.92</v>
      </c>
      <c r="I64" s="73">
        <v>1917.92</v>
      </c>
      <c r="J64" s="73">
        <v>1917.92</v>
      </c>
      <c r="K64" s="73">
        <v>1917.92</v>
      </c>
      <c r="L64" s="73">
        <v>1917.92</v>
      </c>
      <c r="M64" s="73">
        <v>1917.92</v>
      </c>
      <c r="N64" s="73">
        <v>1917.92</v>
      </c>
      <c r="O64" s="73">
        <v>1917.92</v>
      </c>
      <c r="P64" s="73">
        <v>1917.92</v>
      </c>
      <c r="Q64" s="76">
        <v>23015.040000000001</v>
      </c>
    </row>
    <row r="65" spans="1:17" x14ac:dyDescent="0.2">
      <c r="A65" s="71" t="s">
        <v>411</v>
      </c>
      <c r="B65" s="33" t="s">
        <v>260</v>
      </c>
      <c r="C65" s="72" t="s">
        <v>68</v>
      </c>
      <c r="D65" s="23" t="str">
        <f t="shared" si="1"/>
        <v>127247, Москва г, Бескудниковский, Дмитровское ш, дом № 90, корпус 2, Кв. 56</v>
      </c>
      <c r="E65" s="73">
        <v>1921.18</v>
      </c>
      <c r="F65" s="73">
        <v>1921.18</v>
      </c>
      <c r="G65" s="73">
        <v>1921.18</v>
      </c>
      <c r="H65" s="73">
        <v>1921.18</v>
      </c>
      <c r="I65" s="73">
        <v>1921.18</v>
      </c>
      <c r="J65" s="73">
        <v>1921.18</v>
      </c>
      <c r="K65" s="73">
        <v>1921.18</v>
      </c>
      <c r="L65" s="73">
        <v>1921.18</v>
      </c>
      <c r="M65" s="73">
        <v>1921.18</v>
      </c>
      <c r="N65" s="73">
        <v>1921.18</v>
      </c>
      <c r="O65" s="73">
        <v>1921.18</v>
      </c>
      <c r="P65" s="73">
        <v>1921.18</v>
      </c>
      <c r="Q65" s="76">
        <v>23054.16</v>
      </c>
    </row>
    <row r="66" spans="1:17" x14ac:dyDescent="0.2">
      <c r="A66" s="71" t="s">
        <v>272</v>
      </c>
      <c r="B66" s="33" t="s">
        <v>260</v>
      </c>
      <c r="C66" s="72" t="s">
        <v>157</v>
      </c>
      <c r="D66" s="23" t="str">
        <f t="shared" si="1"/>
        <v>127247, Москва г, Бескудниковский, Дмитровское ш, дом № 90, корпус 2, Кв. 109</v>
      </c>
      <c r="E66" s="73">
        <v>2484.5100000000002</v>
      </c>
      <c r="F66" s="73">
        <v>2484.5100000000002</v>
      </c>
      <c r="G66" s="73">
        <v>2484.5100000000002</v>
      </c>
      <c r="H66" s="73">
        <v>2484.5100000000002</v>
      </c>
      <c r="I66" s="73">
        <v>2484.5100000000002</v>
      </c>
      <c r="J66" s="73">
        <v>2484.5100000000002</v>
      </c>
      <c r="K66" s="73">
        <v>2484.5100000000002</v>
      </c>
      <c r="L66" s="73">
        <v>2484.5100000000002</v>
      </c>
      <c r="M66" s="73">
        <v>2484.5100000000002</v>
      </c>
      <c r="N66" s="73">
        <v>2484.5100000000002</v>
      </c>
      <c r="O66" s="73">
        <v>2484.5100000000002</v>
      </c>
      <c r="P66" s="73">
        <v>2484.5100000000002</v>
      </c>
      <c r="Q66" s="76">
        <v>29814.12</v>
      </c>
    </row>
    <row r="67" spans="1:17" x14ac:dyDescent="0.2">
      <c r="A67" s="71" t="s">
        <v>444</v>
      </c>
      <c r="B67" s="33" t="s">
        <v>260</v>
      </c>
      <c r="C67" s="72" t="s">
        <v>72</v>
      </c>
      <c r="D67" s="23" t="str">
        <f t="shared" si="1"/>
        <v>127247, Москва г, Бескудниковский, Дмитровское ш, дом № 90, корпус 2, Кв. 85</v>
      </c>
      <c r="E67" s="73">
        <v>2442.17</v>
      </c>
      <c r="F67" s="73">
        <v>2442.17</v>
      </c>
      <c r="G67" s="73">
        <v>2442.17</v>
      </c>
      <c r="H67" s="73">
        <v>2442.17</v>
      </c>
      <c r="I67" s="73">
        <v>2442.17</v>
      </c>
      <c r="J67" s="73">
        <v>2442.17</v>
      </c>
      <c r="K67" s="73">
        <v>2442.17</v>
      </c>
      <c r="L67" s="73">
        <v>2442.17</v>
      </c>
      <c r="M67" s="73">
        <v>2442.17</v>
      </c>
      <c r="N67" s="73">
        <v>2442.17</v>
      </c>
      <c r="O67" s="73">
        <v>2442.17</v>
      </c>
      <c r="P67" s="73">
        <v>2442.17</v>
      </c>
      <c r="Q67" s="76">
        <v>29306.04</v>
      </c>
    </row>
    <row r="68" spans="1:17" x14ac:dyDescent="0.2">
      <c r="A68" s="71" t="s">
        <v>458</v>
      </c>
      <c r="B68" s="33" t="s">
        <v>260</v>
      </c>
      <c r="C68" s="72" t="s">
        <v>89</v>
      </c>
      <c r="D68" s="23" t="str">
        <f t="shared" ref="D68:D131" si="2">CONCATENATE(B68, ", ", C68)</f>
        <v>127247, Москва г, Бескудниковский, Дмитровское ш, дом № 90, корпус 2, Кв. 98</v>
      </c>
      <c r="E68" s="73">
        <v>1247.1400000000001</v>
      </c>
      <c r="F68" s="73">
        <v>1247.1400000000001</v>
      </c>
      <c r="G68" s="73">
        <v>1247.1400000000001</v>
      </c>
      <c r="H68" s="73">
        <v>1247.1400000000001</v>
      </c>
      <c r="I68" s="73">
        <v>1247.1400000000001</v>
      </c>
      <c r="J68" s="73">
        <v>1247.1400000000001</v>
      </c>
      <c r="K68" s="73">
        <v>1247.1400000000001</v>
      </c>
      <c r="L68" s="73">
        <v>1247.1400000000001</v>
      </c>
      <c r="M68" s="73">
        <v>1247.1400000000001</v>
      </c>
      <c r="N68" s="73">
        <v>1247.1400000000001</v>
      </c>
      <c r="O68" s="73">
        <v>1247.1400000000001</v>
      </c>
      <c r="P68" s="73">
        <v>1247.1400000000001</v>
      </c>
      <c r="Q68" s="76">
        <v>14965.68</v>
      </c>
    </row>
    <row r="69" spans="1:17" x14ac:dyDescent="0.2">
      <c r="A69" s="71" t="s">
        <v>354</v>
      </c>
      <c r="B69" s="33" t="s">
        <v>260</v>
      </c>
      <c r="C69" s="72" t="s">
        <v>58</v>
      </c>
      <c r="D69" s="23" t="str">
        <f t="shared" si="2"/>
        <v>127247, Москва г, Бескудниковский, Дмитровское ш, дом № 90, корпус 2, Кв. 182</v>
      </c>
      <c r="E69" s="73">
        <v>1253.6500000000001</v>
      </c>
      <c r="F69" s="73">
        <v>1253.6500000000001</v>
      </c>
      <c r="G69" s="73">
        <v>1253.6500000000001</v>
      </c>
      <c r="H69" s="73">
        <v>1253.6500000000001</v>
      </c>
      <c r="I69" s="73">
        <v>1253.6500000000001</v>
      </c>
      <c r="J69" s="73">
        <v>1253.6500000000001</v>
      </c>
      <c r="K69" s="73">
        <v>1253.6500000000001</v>
      </c>
      <c r="L69" s="73">
        <v>1253.6500000000001</v>
      </c>
      <c r="M69" s="73">
        <v>1253.6500000000001</v>
      </c>
      <c r="N69" s="73">
        <v>1253.6500000000001</v>
      </c>
      <c r="O69" s="73">
        <v>1253.6500000000001</v>
      </c>
      <c r="P69" s="73">
        <v>1253.6500000000001</v>
      </c>
      <c r="Q69" s="76">
        <v>15043.8</v>
      </c>
    </row>
    <row r="70" spans="1:17" x14ac:dyDescent="0.2">
      <c r="A70" s="71" t="s">
        <v>360</v>
      </c>
      <c r="B70" s="33" t="s">
        <v>260</v>
      </c>
      <c r="C70" s="72" t="s">
        <v>67</v>
      </c>
      <c r="D70" s="23" t="str">
        <f t="shared" si="2"/>
        <v>127247, Москва г, Бескудниковский, Дмитровское ш, дом № 90, корпус 2, Кв. 187</v>
      </c>
      <c r="E70" s="73">
        <v>1901.64</v>
      </c>
      <c r="F70" s="73">
        <v>1901.64</v>
      </c>
      <c r="G70" s="73">
        <v>1901.64</v>
      </c>
      <c r="H70" s="73">
        <v>1901.64</v>
      </c>
      <c r="I70" s="73">
        <v>1901.64</v>
      </c>
      <c r="J70" s="73">
        <v>1901.64</v>
      </c>
      <c r="K70" s="73">
        <v>1901.64</v>
      </c>
      <c r="L70" s="73">
        <v>1901.64</v>
      </c>
      <c r="M70" s="73">
        <v>1901.64</v>
      </c>
      <c r="N70" s="73">
        <v>1901.64</v>
      </c>
      <c r="O70" s="73">
        <v>1901.64</v>
      </c>
      <c r="P70" s="73">
        <v>1901.64</v>
      </c>
      <c r="Q70" s="76">
        <v>22819.68</v>
      </c>
    </row>
    <row r="71" spans="1:17" x14ac:dyDescent="0.2">
      <c r="A71" s="71" t="s">
        <v>426</v>
      </c>
      <c r="B71" s="33" t="s">
        <v>260</v>
      </c>
      <c r="C71" s="72" t="s">
        <v>140</v>
      </c>
      <c r="D71" s="23" t="str">
        <f t="shared" si="2"/>
        <v>127247, Москва г, Бескудниковский, Дмитровское ш, дом № 90, корпус 2, Кв. 69</v>
      </c>
      <c r="E71" s="73">
        <v>2425.89</v>
      </c>
      <c r="F71" s="73">
        <v>2425.89</v>
      </c>
      <c r="G71" s="73">
        <v>2425.89</v>
      </c>
      <c r="H71" s="73">
        <v>2425.89</v>
      </c>
      <c r="I71" s="73">
        <v>2425.89</v>
      </c>
      <c r="J71" s="73">
        <v>2425.89</v>
      </c>
      <c r="K71" s="73">
        <v>2425.89</v>
      </c>
      <c r="L71" s="73">
        <v>2425.89</v>
      </c>
      <c r="M71" s="73">
        <v>2425.89</v>
      </c>
      <c r="N71" s="73">
        <v>2425.89</v>
      </c>
      <c r="O71" s="73">
        <v>2425.89</v>
      </c>
      <c r="P71" s="73">
        <v>2425.89</v>
      </c>
      <c r="Q71" s="76">
        <v>29110.68</v>
      </c>
    </row>
    <row r="72" spans="1:17" x14ac:dyDescent="0.2">
      <c r="A72" s="71" t="s">
        <v>268</v>
      </c>
      <c r="B72" s="33" t="s">
        <v>260</v>
      </c>
      <c r="C72" s="72" t="s">
        <v>46</v>
      </c>
      <c r="D72" s="23" t="str">
        <f t="shared" si="2"/>
        <v>127247, Москва г, Бескудниковский, Дмитровское ш, дом № 90, корпус 2, Кв. 105</v>
      </c>
      <c r="E72" s="73">
        <v>2484.5100000000002</v>
      </c>
      <c r="F72" s="73">
        <v>2484.5100000000002</v>
      </c>
      <c r="G72" s="73">
        <v>2484.5100000000002</v>
      </c>
      <c r="H72" s="73">
        <v>2484.5100000000002</v>
      </c>
      <c r="I72" s="73">
        <v>2484.5100000000002</v>
      </c>
      <c r="J72" s="73">
        <v>2484.5100000000002</v>
      </c>
      <c r="K72" s="73">
        <v>2484.5100000000002</v>
      </c>
      <c r="L72" s="73">
        <v>2484.5100000000002</v>
      </c>
      <c r="M72" s="73">
        <v>2484.5100000000002</v>
      </c>
      <c r="N72" s="73">
        <v>2484.5100000000002</v>
      </c>
      <c r="O72" s="73">
        <v>2484.5100000000002</v>
      </c>
      <c r="P72" s="73">
        <v>2484.5100000000002</v>
      </c>
      <c r="Q72" s="76">
        <v>29814.12</v>
      </c>
    </row>
    <row r="73" spans="1:17" x14ac:dyDescent="0.2">
      <c r="A73" s="71" t="s">
        <v>282</v>
      </c>
      <c r="B73" s="33" t="s">
        <v>260</v>
      </c>
      <c r="C73" s="72" t="s">
        <v>77</v>
      </c>
      <c r="D73" s="23" t="str">
        <f t="shared" si="2"/>
        <v>127247, Москва г, Бескудниковский, Дмитровское ш, дом № 90, корпус 2, Кв. 118</v>
      </c>
      <c r="E73" s="73">
        <v>1256.9100000000001</v>
      </c>
      <c r="F73" s="73">
        <v>1256.9100000000001</v>
      </c>
      <c r="G73" s="73">
        <v>1256.9100000000001</v>
      </c>
      <c r="H73" s="73">
        <v>1256.9100000000001</v>
      </c>
      <c r="I73" s="73">
        <v>1256.9100000000001</v>
      </c>
      <c r="J73" s="73">
        <v>1256.9100000000001</v>
      </c>
      <c r="K73" s="73">
        <v>1256.9100000000001</v>
      </c>
      <c r="L73" s="73">
        <v>1256.9100000000001</v>
      </c>
      <c r="M73" s="73">
        <v>1256.9100000000001</v>
      </c>
      <c r="N73" s="73">
        <v>1256.9100000000001</v>
      </c>
      <c r="O73" s="73">
        <v>1256.9100000000001</v>
      </c>
      <c r="P73" s="73">
        <v>1256.9100000000001</v>
      </c>
      <c r="Q73" s="76">
        <v>15082.92</v>
      </c>
    </row>
    <row r="74" spans="1:17" x14ac:dyDescent="0.2">
      <c r="A74" s="71" t="s">
        <v>318</v>
      </c>
      <c r="B74" s="33" t="s">
        <v>260</v>
      </c>
      <c r="C74" s="72" t="s">
        <v>51</v>
      </c>
      <c r="D74" s="23" t="str">
        <f t="shared" si="2"/>
        <v>127247, Москва г, Бескудниковский, Дмитровское ш, дом № 90, корпус 2, Кв. 150</v>
      </c>
      <c r="E74" s="73">
        <v>1256.9100000000001</v>
      </c>
      <c r="F74" s="73">
        <v>1256.9100000000001</v>
      </c>
      <c r="G74" s="73">
        <v>1256.9100000000001</v>
      </c>
      <c r="H74" s="73">
        <v>1256.9100000000001</v>
      </c>
      <c r="I74" s="73">
        <v>1256.9100000000001</v>
      </c>
      <c r="J74" s="73">
        <v>1256.9100000000001</v>
      </c>
      <c r="K74" s="73">
        <v>1256.9100000000001</v>
      </c>
      <c r="L74" s="73">
        <v>1256.9100000000001</v>
      </c>
      <c r="M74" s="73">
        <v>1256.9100000000001</v>
      </c>
      <c r="N74" s="73">
        <v>1256.9100000000001</v>
      </c>
      <c r="O74" s="73">
        <v>1256.9100000000001</v>
      </c>
      <c r="P74" s="73">
        <v>1256.9100000000001</v>
      </c>
      <c r="Q74" s="76">
        <v>15082.92</v>
      </c>
    </row>
    <row r="75" spans="1:17" x14ac:dyDescent="0.2">
      <c r="A75" s="71" t="s">
        <v>332</v>
      </c>
      <c r="B75" s="33" t="s">
        <v>260</v>
      </c>
      <c r="C75" s="72" t="s">
        <v>100</v>
      </c>
      <c r="D75" s="23" t="str">
        <f t="shared" si="2"/>
        <v>127247, Москва г, Бескудниковский, Дмитровское ш, дом № 90, корпус 2, Кв. 163</v>
      </c>
      <c r="E75" s="73">
        <v>1904.9</v>
      </c>
      <c r="F75" s="73">
        <v>1904.9</v>
      </c>
      <c r="G75" s="73">
        <v>1904.9</v>
      </c>
      <c r="H75" s="73">
        <v>1904.9</v>
      </c>
      <c r="I75" s="73">
        <v>1904.9</v>
      </c>
      <c r="J75" s="73">
        <v>1904.9</v>
      </c>
      <c r="K75" s="73">
        <v>1904.9</v>
      </c>
      <c r="L75" s="73">
        <v>1904.9</v>
      </c>
      <c r="M75" s="73">
        <v>1904.9</v>
      </c>
      <c r="N75" s="73">
        <v>1904.9</v>
      </c>
      <c r="O75" s="73">
        <v>1904.9</v>
      </c>
      <c r="P75" s="73">
        <v>1904.9</v>
      </c>
      <c r="Q75" s="76">
        <v>22858.799999999999</v>
      </c>
    </row>
    <row r="76" spans="1:17" x14ac:dyDescent="0.2">
      <c r="A76" s="71" t="s">
        <v>352</v>
      </c>
      <c r="B76" s="33" t="s">
        <v>260</v>
      </c>
      <c r="C76" s="72" t="s">
        <v>173</v>
      </c>
      <c r="D76" s="23" t="str">
        <f t="shared" si="2"/>
        <v>127247, Москва г, Бескудниковский, Дмитровское ш, дом № 90, корпус 2, Кв. 180</v>
      </c>
      <c r="E76" s="73">
        <v>1924.43</v>
      </c>
      <c r="F76" s="73">
        <v>1924.43</v>
      </c>
      <c r="G76" s="73">
        <v>1924.43</v>
      </c>
      <c r="H76" s="73">
        <v>1924.43</v>
      </c>
      <c r="I76" s="73">
        <v>1924.43</v>
      </c>
      <c r="J76" s="73">
        <v>1924.43</v>
      </c>
      <c r="K76" s="73">
        <v>1924.43</v>
      </c>
      <c r="L76" s="73">
        <v>1924.43</v>
      </c>
      <c r="M76" s="73">
        <v>1924.43</v>
      </c>
      <c r="N76" s="73">
        <v>1924.43</v>
      </c>
      <c r="O76" s="73">
        <v>1924.43</v>
      </c>
      <c r="P76" s="73">
        <v>1924.43</v>
      </c>
      <c r="Q76" s="76">
        <v>23093.16</v>
      </c>
    </row>
    <row r="77" spans="1:17" x14ac:dyDescent="0.2">
      <c r="A77" s="71" t="s">
        <v>454</v>
      </c>
      <c r="B77" s="33" t="s">
        <v>260</v>
      </c>
      <c r="C77" s="72" t="s">
        <v>186</v>
      </c>
      <c r="D77" s="23" t="str">
        <f t="shared" si="2"/>
        <v>127247, Москва г, Бескудниковский, Дмитровское ш, дом № 90, корпус 2, Кв. 94</v>
      </c>
      <c r="E77" s="73">
        <v>1256.9100000000001</v>
      </c>
      <c r="F77" s="73">
        <v>1256.9100000000001</v>
      </c>
      <c r="G77" s="73">
        <v>1256.9100000000001</v>
      </c>
      <c r="H77" s="73">
        <v>1256.9100000000001</v>
      </c>
      <c r="I77" s="73">
        <v>1256.9100000000001</v>
      </c>
      <c r="J77" s="73">
        <v>1256.9100000000001</v>
      </c>
      <c r="K77" s="73">
        <v>1256.9100000000001</v>
      </c>
      <c r="L77" s="73">
        <v>1256.9100000000001</v>
      </c>
      <c r="M77" s="73">
        <v>1256.9100000000001</v>
      </c>
      <c r="N77" s="73">
        <v>1256.9100000000001</v>
      </c>
      <c r="O77" s="73">
        <v>1256.9100000000001</v>
      </c>
      <c r="P77" s="73">
        <v>1256.9100000000001</v>
      </c>
      <c r="Q77" s="76">
        <v>15082.92</v>
      </c>
    </row>
    <row r="78" spans="1:17" x14ac:dyDescent="0.2">
      <c r="A78" s="71" t="s">
        <v>310</v>
      </c>
      <c r="B78" s="33" t="s">
        <v>260</v>
      </c>
      <c r="C78" s="72" t="s">
        <v>138</v>
      </c>
      <c r="D78" s="23" t="str">
        <f t="shared" si="2"/>
        <v>127247, Москва г, Бескудниковский, Дмитровское ш, дом № 90, корпус 2, Кв. 143</v>
      </c>
      <c r="E78" s="73">
        <v>1911.41</v>
      </c>
      <c r="F78" s="73">
        <v>1911.41</v>
      </c>
      <c r="G78" s="73">
        <v>1911.41</v>
      </c>
      <c r="H78" s="73">
        <v>1911.41</v>
      </c>
      <c r="I78" s="73">
        <v>1911.41</v>
      </c>
      <c r="J78" s="73">
        <v>1911.41</v>
      </c>
      <c r="K78" s="73">
        <v>1911.41</v>
      </c>
      <c r="L78" s="73">
        <v>1911.41</v>
      </c>
      <c r="M78" s="73">
        <v>1911.41</v>
      </c>
      <c r="N78" s="73">
        <v>1911.41</v>
      </c>
      <c r="O78" s="73">
        <v>1911.41</v>
      </c>
      <c r="P78" s="73">
        <v>1911.41</v>
      </c>
      <c r="Q78" s="76">
        <v>22936.92</v>
      </c>
    </row>
    <row r="79" spans="1:17" x14ac:dyDescent="0.2">
      <c r="A79" s="71" t="s">
        <v>333</v>
      </c>
      <c r="B79" s="33" t="s">
        <v>260</v>
      </c>
      <c r="C79" s="72" t="s">
        <v>49</v>
      </c>
      <c r="D79" s="23" t="str">
        <f t="shared" si="2"/>
        <v>127247, Москва г, Бескудниковский, Дмитровское ш, дом № 90, корпус 2, Кв. 164</v>
      </c>
      <c r="E79" s="73">
        <v>1924.43</v>
      </c>
      <c r="F79" s="73">
        <v>1924.43</v>
      </c>
      <c r="G79" s="73">
        <v>1924.43</v>
      </c>
      <c r="H79" s="73">
        <v>1924.43</v>
      </c>
      <c r="I79" s="73">
        <v>1924.43</v>
      </c>
      <c r="J79" s="73">
        <v>1924.43</v>
      </c>
      <c r="K79" s="73">
        <v>1924.43</v>
      </c>
      <c r="L79" s="73">
        <v>1924.43</v>
      </c>
      <c r="M79" s="73">
        <v>1924.43</v>
      </c>
      <c r="N79" s="73">
        <v>1924.43</v>
      </c>
      <c r="O79" s="73">
        <v>1924.43</v>
      </c>
      <c r="P79" s="73">
        <v>1924.43</v>
      </c>
      <c r="Q79" s="76">
        <v>23093.16</v>
      </c>
    </row>
    <row r="80" spans="1:17" x14ac:dyDescent="0.2">
      <c r="A80" s="71" t="s">
        <v>415</v>
      </c>
      <c r="B80" s="33" t="s">
        <v>260</v>
      </c>
      <c r="C80" s="72" t="s">
        <v>159</v>
      </c>
      <c r="D80" s="23" t="str">
        <f t="shared" si="2"/>
        <v>127247, Москва г, Бескудниковский, Дмитровское ш, дом № 90, корпус 2, Кв. 59</v>
      </c>
      <c r="E80" s="73">
        <v>1911.41</v>
      </c>
      <c r="F80" s="73">
        <v>1911.41</v>
      </c>
      <c r="G80" s="73">
        <v>1911.41</v>
      </c>
      <c r="H80" s="73">
        <v>1911.41</v>
      </c>
      <c r="I80" s="73">
        <v>1911.41</v>
      </c>
      <c r="J80" s="73">
        <v>1911.41</v>
      </c>
      <c r="K80" s="73">
        <v>1911.41</v>
      </c>
      <c r="L80" s="73">
        <v>1911.41</v>
      </c>
      <c r="M80" s="73">
        <v>1911.41</v>
      </c>
      <c r="N80" s="73">
        <v>1911.41</v>
      </c>
      <c r="O80" s="73">
        <v>1911.41</v>
      </c>
      <c r="P80" s="73">
        <v>1911.41</v>
      </c>
      <c r="Q80" s="76">
        <v>22936.92</v>
      </c>
    </row>
    <row r="81" spans="1:17" x14ac:dyDescent="0.2">
      <c r="A81" s="71" t="s">
        <v>453</v>
      </c>
      <c r="B81" s="33" t="s">
        <v>260</v>
      </c>
      <c r="C81" s="72" t="s">
        <v>182</v>
      </c>
      <c r="D81" s="23" t="str">
        <f t="shared" si="2"/>
        <v>127247, Москва г, Бескудниковский, Дмитровское ш, дом № 90, корпус 2, Кв. 93</v>
      </c>
      <c r="E81" s="73">
        <v>2435.66</v>
      </c>
      <c r="F81" s="73">
        <v>2435.66</v>
      </c>
      <c r="G81" s="73">
        <v>2435.66</v>
      </c>
      <c r="H81" s="73">
        <v>2435.66</v>
      </c>
      <c r="I81" s="73">
        <v>2435.66</v>
      </c>
      <c r="J81" s="73">
        <v>2435.66</v>
      </c>
      <c r="K81" s="73">
        <v>2435.66</v>
      </c>
      <c r="L81" s="73">
        <v>2435.66</v>
      </c>
      <c r="M81" s="73">
        <v>2435.66</v>
      </c>
      <c r="N81" s="73">
        <v>2435.66</v>
      </c>
      <c r="O81" s="73">
        <v>2435.66</v>
      </c>
      <c r="P81" s="73">
        <v>2435.66</v>
      </c>
      <c r="Q81" s="76">
        <v>29227.919999999998</v>
      </c>
    </row>
    <row r="82" spans="1:17" x14ac:dyDescent="0.2">
      <c r="A82" s="71" t="s">
        <v>289</v>
      </c>
      <c r="B82" s="33" t="s">
        <v>260</v>
      </c>
      <c r="C82" s="72" t="s">
        <v>10</v>
      </c>
      <c r="D82" s="23" t="str">
        <f t="shared" si="2"/>
        <v>127247, Москва г, Бескудниковский, Дмитровское ш, дом № 90, корпус 2, Кв. 124</v>
      </c>
      <c r="E82" s="73">
        <v>1917.92</v>
      </c>
      <c r="F82" s="73">
        <v>1917.92</v>
      </c>
      <c r="G82" s="73">
        <v>1917.92</v>
      </c>
      <c r="H82" s="73">
        <v>1917.92</v>
      </c>
      <c r="I82" s="73">
        <v>1917.92</v>
      </c>
      <c r="J82" s="73">
        <v>1917.92</v>
      </c>
      <c r="K82" s="73">
        <v>1917.92</v>
      </c>
      <c r="L82" s="73">
        <v>1917.92</v>
      </c>
      <c r="M82" s="73">
        <v>1917.92</v>
      </c>
      <c r="N82" s="73">
        <v>1917.92</v>
      </c>
      <c r="O82" s="73">
        <v>1917.92</v>
      </c>
      <c r="P82" s="73">
        <v>1917.92</v>
      </c>
      <c r="Q82" s="76">
        <v>23015.040000000001</v>
      </c>
    </row>
    <row r="83" spans="1:17" x14ac:dyDescent="0.2">
      <c r="A83" s="71" t="s">
        <v>383</v>
      </c>
      <c r="B83" s="33" t="s">
        <v>260</v>
      </c>
      <c r="C83" s="72" t="s">
        <v>33</v>
      </c>
      <c r="D83" s="23" t="str">
        <f t="shared" si="2"/>
        <v>127247, Москва г, Бескудниковский, Дмитровское ш, дом № 90, корпус 2, Кв. 31</v>
      </c>
      <c r="E83" s="73">
        <v>1911.41</v>
      </c>
      <c r="F83" s="73">
        <v>1911.41</v>
      </c>
      <c r="G83" s="73">
        <v>1911.41</v>
      </c>
      <c r="H83" s="73">
        <v>1911.41</v>
      </c>
      <c r="I83" s="73">
        <v>1911.41</v>
      </c>
      <c r="J83" s="73">
        <v>1911.41</v>
      </c>
      <c r="K83" s="73">
        <v>1911.41</v>
      </c>
      <c r="L83" s="73">
        <v>1911.41</v>
      </c>
      <c r="M83" s="73">
        <v>1911.41</v>
      </c>
      <c r="N83" s="73">
        <v>1911.41</v>
      </c>
      <c r="O83" s="73">
        <v>1911.41</v>
      </c>
      <c r="P83" s="73">
        <v>1911.41</v>
      </c>
      <c r="Q83" s="76">
        <v>22936.92</v>
      </c>
    </row>
    <row r="84" spans="1:17" x14ac:dyDescent="0.2">
      <c r="A84" s="71" t="s">
        <v>402</v>
      </c>
      <c r="B84" s="33" t="s">
        <v>260</v>
      </c>
      <c r="C84" s="72" t="s">
        <v>4</v>
      </c>
      <c r="D84" s="23" t="str">
        <f t="shared" si="2"/>
        <v>127247, Москва г, Бескудниковский, Дмитровское ш, дом № 90, корпус 2, Кв. 48</v>
      </c>
      <c r="E84" s="73">
        <v>1970.02</v>
      </c>
      <c r="F84" s="73">
        <v>1970.02</v>
      </c>
      <c r="G84" s="73">
        <v>1970.02</v>
      </c>
      <c r="H84" s="73">
        <v>1970.02</v>
      </c>
      <c r="I84" s="73">
        <v>1970.02</v>
      </c>
      <c r="J84" s="73">
        <v>1970.02</v>
      </c>
      <c r="K84" s="73">
        <v>1970.02</v>
      </c>
      <c r="L84" s="73">
        <v>1970.02</v>
      </c>
      <c r="M84" s="73">
        <v>1970.02</v>
      </c>
      <c r="N84" s="73">
        <v>1970.02</v>
      </c>
      <c r="O84" s="73">
        <v>1970.02</v>
      </c>
      <c r="P84" s="73">
        <v>1970.02</v>
      </c>
      <c r="Q84" s="76">
        <v>23640.240000000002</v>
      </c>
    </row>
    <row r="85" spans="1:17" x14ac:dyDescent="0.2">
      <c r="A85" s="71" t="s">
        <v>429</v>
      </c>
      <c r="B85" s="33" t="s">
        <v>260</v>
      </c>
      <c r="C85" s="72" t="s">
        <v>179</v>
      </c>
      <c r="D85" s="23" t="str">
        <f t="shared" si="2"/>
        <v>127247, Москва г, Бескудниковский, Дмитровское ш, дом № 90, корпус 2, Кв. 71</v>
      </c>
      <c r="E85" s="73">
        <v>1914.66</v>
      </c>
      <c r="F85" s="73">
        <v>1914.66</v>
      </c>
      <c r="G85" s="73">
        <v>1914.66</v>
      </c>
      <c r="H85" s="73">
        <v>1914.66</v>
      </c>
      <c r="I85" s="73">
        <v>1914.66</v>
      </c>
      <c r="J85" s="73">
        <v>1914.66</v>
      </c>
      <c r="K85" s="73">
        <v>1914.66</v>
      </c>
      <c r="L85" s="73">
        <v>1914.66</v>
      </c>
      <c r="M85" s="73">
        <v>1914.66</v>
      </c>
      <c r="N85" s="73">
        <v>1914.66</v>
      </c>
      <c r="O85" s="73">
        <v>1914.66</v>
      </c>
      <c r="P85" s="73">
        <v>1914.66</v>
      </c>
      <c r="Q85" s="76">
        <v>22975.919999999998</v>
      </c>
    </row>
    <row r="86" spans="1:17" x14ac:dyDescent="0.2">
      <c r="A86" s="71" t="s">
        <v>296</v>
      </c>
      <c r="B86" s="33" t="s">
        <v>260</v>
      </c>
      <c r="C86" s="72" t="s">
        <v>162</v>
      </c>
      <c r="D86" s="23" t="str">
        <f t="shared" si="2"/>
        <v>127247, Москва г, Бескудниковский, Дмитровское ш, дом № 90, корпус 2, Кв. 130</v>
      </c>
      <c r="E86" s="73">
        <v>1250.3900000000001</v>
      </c>
      <c r="F86" s="73">
        <v>1250.3900000000001</v>
      </c>
      <c r="G86" s="73">
        <v>1250.3900000000001</v>
      </c>
      <c r="H86" s="73">
        <v>1250.3900000000001</v>
      </c>
      <c r="I86" s="73">
        <v>1250.3900000000001</v>
      </c>
      <c r="J86" s="73">
        <v>1250.3900000000001</v>
      </c>
      <c r="K86" s="73">
        <v>1250.3900000000001</v>
      </c>
      <c r="L86" s="73">
        <v>1250.3900000000001</v>
      </c>
      <c r="M86" s="73">
        <v>1250.3900000000001</v>
      </c>
      <c r="N86" s="73">
        <v>1250.3900000000001</v>
      </c>
      <c r="O86" s="73">
        <v>1250.3900000000001</v>
      </c>
      <c r="P86" s="73">
        <v>1250.3900000000001</v>
      </c>
      <c r="Q86" s="76">
        <v>15004.68</v>
      </c>
    </row>
    <row r="87" spans="1:17" x14ac:dyDescent="0.2">
      <c r="A87" s="71" t="s">
        <v>322</v>
      </c>
      <c r="B87" s="33" t="s">
        <v>260</v>
      </c>
      <c r="C87" s="72" t="s">
        <v>160</v>
      </c>
      <c r="D87" s="23" t="str">
        <f t="shared" si="2"/>
        <v>127247, Москва г, Бескудниковский, Дмитровское ш, дом № 90, корпус 2, Кв. 154</v>
      </c>
      <c r="E87" s="73">
        <v>1253.6500000000001</v>
      </c>
      <c r="F87" s="73">
        <v>1253.6500000000001</v>
      </c>
      <c r="G87" s="73">
        <v>1253.6500000000001</v>
      </c>
      <c r="H87" s="73">
        <v>1253.6500000000001</v>
      </c>
      <c r="I87" s="73">
        <v>1253.6500000000001</v>
      </c>
      <c r="J87" s="73">
        <v>1253.6500000000001</v>
      </c>
      <c r="K87" s="73">
        <v>1253.6500000000001</v>
      </c>
      <c r="L87" s="73">
        <v>1253.6500000000001</v>
      </c>
      <c r="M87" s="73">
        <v>1253.6500000000001</v>
      </c>
      <c r="N87" s="73">
        <v>1253.6500000000001</v>
      </c>
      <c r="O87" s="73">
        <v>1253.6500000000001</v>
      </c>
      <c r="P87" s="73">
        <v>1253.6500000000001</v>
      </c>
      <c r="Q87" s="76">
        <v>15043.8</v>
      </c>
    </row>
    <row r="88" spans="1:17" x14ac:dyDescent="0.2">
      <c r="A88" s="71" t="s">
        <v>343</v>
      </c>
      <c r="B88" s="33" t="s">
        <v>260</v>
      </c>
      <c r="C88" s="72" t="s">
        <v>70</v>
      </c>
      <c r="D88" s="23" t="str">
        <f t="shared" si="2"/>
        <v>127247, Москва г, Бескудниковский, Дмитровское ш, дом № 90, корпус 2, Кв. 173</v>
      </c>
      <c r="E88" s="73">
        <v>2484.5100000000002</v>
      </c>
      <c r="F88" s="73">
        <v>2484.5100000000002</v>
      </c>
      <c r="G88" s="73">
        <v>2484.5100000000002</v>
      </c>
      <c r="H88" s="73">
        <v>2484.5100000000002</v>
      </c>
      <c r="I88" s="73">
        <v>2484.5100000000002</v>
      </c>
      <c r="J88" s="73">
        <v>2484.5100000000002</v>
      </c>
      <c r="K88" s="73">
        <v>2484.5100000000002</v>
      </c>
      <c r="L88" s="73">
        <v>2484.5100000000002</v>
      </c>
      <c r="M88" s="73">
        <v>2484.5100000000002</v>
      </c>
      <c r="N88" s="73">
        <v>2484.5100000000002</v>
      </c>
      <c r="O88" s="73">
        <v>2484.5100000000002</v>
      </c>
      <c r="P88" s="73">
        <v>2484.5100000000002</v>
      </c>
      <c r="Q88" s="76">
        <v>29814.12</v>
      </c>
    </row>
    <row r="89" spans="1:17" x14ac:dyDescent="0.2">
      <c r="A89" s="71" t="s">
        <v>365</v>
      </c>
      <c r="B89" s="33" t="s">
        <v>260</v>
      </c>
      <c r="C89" s="72" t="s">
        <v>195</v>
      </c>
      <c r="D89" s="23" t="str">
        <f t="shared" si="2"/>
        <v>127247, Москва г, Бескудниковский, Дмитровское ш, дом № 90, корпус 2, Кв. 191</v>
      </c>
      <c r="E89" s="73">
        <v>1104.18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6">
        <v>1104.18</v>
      </c>
    </row>
    <row r="90" spans="1:17" x14ac:dyDescent="0.2">
      <c r="A90" s="71" t="s">
        <v>366</v>
      </c>
      <c r="B90" s="33" t="s">
        <v>260</v>
      </c>
      <c r="C90" s="72" t="s">
        <v>195</v>
      </c>
      <c r="D90" s="23" t="str">
        <f t="shared" si="2"/>
        <v>127247, Москва г, Бескудниковский, Дмитровское ш, дом № 90, корпус 2, Кв. 191</v>
      </c>
      <c r="E90" s="74">
        <v>797.46</v>
      </c>
      <c r="F90" s="73">
        <v>1901.64</v>
      </c>
      <c r="G90" s="73">
        <v>1901.64</v>
      </c>
      <c r="H90" s="73">
        <v>1901.64</v>
      </c>
      <c r="I90" s="73">
        <v>1901.64</v>
      </c>
      <c r="J90" s="73">
        <v>1901.64</v>
      </c>
      <c r="K90" s="73">
        <v>1901.64</v>
      </c>
      <c r="L90" s="73">
        <v>1901.64</v>
      </c>
      <c r="M90" s="73">
        <v>1901.64</v>
      </c>
      <c r="N90" s="73">
        <v>1901.64</v>
      </c>
      <c r="O90" s="73">
        <v>1901.64</v>
      </c>
      <c r="P90" s="73">
        <v>1901.64</v>
      </c>
      <c r="Q90" s="76">
        <v>21715.5</v>
      </c>
    </row>
    <row r="91" spans="1:17" x14ac:dyDescent="0.2">
      <c r="A91" s="71" t="s">
        <v>446</v>
      </c>
      <c r="B91" s="33" t="s">
        <v>260</v>
      </c>
      <c r="C91" s="72" t="s">
        <v>40</v>
      </c>
      <c r="D91" s="23" t="str">
        <f t="shared" si="2"/>
        <v>127247, Москва г, Бескудниковский, Дмитровское ш, дом № 90, корпус 2, Кв. 87</v>
      </c>
      <c r="E91" s="73">
        <v>1904.9</v>
      </c>
      <c r="F91" s="73">
        <v>1904.9</v>
      </c>
      <c r="G91" s="73">
        <v>1904.9</v>
      </c>
      <c r="H91" s="73">
        <v>1904.9</v>
      </c>
      <c r="I91" s="73">
        <v>1904.9</v>
      </c>
      <c r="J91" s="73">
        <v>1904.9</v>
      </c>
      <c r="K91" s="73">
        <v>1904.9</v>
      </c>
      <c r="L91" s="73">
        <v>1904.9</v>
      </c>
      <c r="M91" s="73">
        <v>1904.9</v>
      </c>
      <c r="N91" s="73">
        <v>1904.9</v>
      </c>
      <c r="O91" s="73">
        <v>1904.9</v>
      </c>
      <c r="P91" s="73">
        <v>1904.9</v>
      </c>
      <c r="Q91" s="76">
        <v>22858.799999999999</v>
      </c>
    </row>
    <row r="92" spans="1:17" x14ac:dyDescent="0.2">
      <c r="A92" s="71" t="s">
        <v>299</v>
      </c>
      <c r="B92" s="33" t="s">
        <v>260</v>
      </c>
      <c r="C92" s="72" t="s">
        <v>104</v>
      </c>
      <c r="D92" s="23" t="str">
        <f t="shared" si="2"/>
        <v>127247, Москва г, Бескудниковский, Дмитровское ш, дом № 90, корпус 2, Кв. 133</v>
      </c>
      <c r="E92" s="73">
        <v>2484.5100000000002</v>
      </c>
      <c r="F92" s="73">
        <v>2484.5100000000002</v>
      </c>
      <c r="G92" s="73">
        <v>2484.5100000000002</v>
      </c>
      <c r="H92" s="73">
        <v>2484.5100000000002</v>
      </c>
      <c r="I92" s="73">
        <v>2484.5100000000002</v>
      </c>
      <c r="J92" s="73">
        <v>2484.5100000000002</v>
      </c>
      <c r="K92" s="73">
        <v>2484.5100000000002</v>
      </c>
      <c r="L92" s="73">
        <v>2484.5100000000002</v>
      </c>
      <c r="M92" s="73">
        <v>2484.5100000000002</v>
      </c>
      <c r="N92" s="73">
        <v>2484.5100000000002</v>
      </c>
      <c r="O92" s="73">
        <v>2484.5100000000002</v>
      </c>
      <c r="P92" s="73">
        <v>2484.5100000000002</v>
      </c>
      <c r="Q92" s="76">
        <v>29814.12</v>
      </c>
    </row>
    <row r="93" spans="1:17" x14ac:dyDescent="0.2">
      <c r="A93" s="71" t="s">
        <v>430</v>
      </c>
      <c r="B93" s="33" t="s">
        <v>260</v>
      </c>
      <c r="C93" s="72" t="s">
        <v>111</v>
      </c>
      <c r="D93" s="23" t="str">
        <f t="shared" si="2"/>
        <v>127247, Москва г, Бескудниковский, Дмитровское ш, дом № 90, корпус 2, Кв. 72</v>
      </c>
      <c r="E93" s="73">
        <v>1973.28</v>
      </c>
      <c r="F93" s="73">
        <v>1973.28</v>
      </c>
      <c r="G93" s="73">
        <v>1973.28</v>
      </c>
      <c r="H93" s="73">
        <v>1973.28</v>
      </c>
      <c r="I93" s="73">
        <v>1973.28</v>
      </c>
      <c r="J93" s="73">
        <v>1973.28</v>
      </c>
      <c r="K93" s="73">
        <v>1973.28</v>
      </c>
      <c r="L93" s="73">
        <v>1973.28</v>
      </c>
      <c r="M93" s="73">
        <v>1973.28</v>
      </c>
      <c r="N93" s="73">
        <v>1973.28</v>
      </c>
      <c r="O93" s="73">
        <v>1973.28</v>
      </c>
      <c r="P93" s="73">
        <v>1973.28</v>
      </c>
      <c r="Q93" s="76">
        <v>23679.360000000001</v>
      </c>
    </row>
    <row r="94" spans="1:17" x14ac:dyDescent="0.2">
      <c r="A94" s="71" t="s">
        <v>338</v>
      </c>
      <c r="B94" s="33" t="s">
        <v>260</v>
      </c>
      <c r="C94" s="72" t="s">
        <v>62</v>
      </c>
      <c r="D94" s="23" t="str">
        <f t="shared" si="2"/>
        <v>127247, Москва г, Бескудниковский, Дмитровское ш, дом № 90, корпус 2, Кв. 169</v>
      </c>
      <c r="E94" s="73">
        <v>2477.9899999999998</v>
      </c>
      <c r="F94" s="73">
        <v>2477.9899999999998</v>
      </c>
      <c r="G94" s="73">
        <v>2477.9899999999998</v>
      </c>
      <c r="H94" s="73">
        <v>2477.9899999999998</v>
      </c>
      <c r="I94" s="73">
        <v>2477.9899999999998</v>
      </c>
      <c r="J94" s="73">
        <v>2477.9899999999998</v>
      </c>
      <c r="K94" s="73">
        <v>2477.9899999999998</v>
      </c>
      <c r="L94" s="73">
        <v>2477.9899999999998</v>
      </c>
      <c r="M94" s="73">
        <v>2477.9899999999998</v>
      </c>
      <c r="N94" s="73">
        <v>2477.9899999999998</v>
      </c>
      <c r="O94" s="73">
        <v>2477.9899999999998</v>
      </c>
      <c r="P94" s="73">
        <v>2477.9899999999998</v>
      </c>
      <c r="Q94" s="76">
        <v>29735.88</v>
      </c>
    </row>
    <row r="95" spans="1:17" x14ac:dyDescent="0.2">
      <c r="A95" s="71" t="s">
        <v>358</v>
      </c>
      <c r="B95" s="33" t="s">
        <v>260</v>
      </c>
      <c r="C95" s="72" t="s">
        <v>149</v>
      </c>
      <c r="D95" s="23" t="str">
        <f t="shared" si="2"/>
        <v>127247, Москва г, Бескудниковский, Дмитровское ш, дом № 90, корпус 2, Кв. 185</v>
      </c>
      <c r="E95" s="73">
        <v>2474.7399999999998</v>
      </c>
      <c r="F95" s="73">
        <v>2474.7399999999998</v>
      </c>
      <c r="G95" s="73">
        <v>2474.7399999999998</v>
      </c>
      <c r="H95" s="73">
        <v>2474.7399999999998</v>
      </c>
      <c r="I95" s="73">
        <v>2474.7399999999998</v>
      </c>
      <c r="J95" s="73">
        <v>2474.7399999999998</v>
      </c>
      <c r="K95" s="73">
        <v>2474.7399999999998</v>
      </c>
      <c r="L95" s="73">
        <v>2474.7399999999998</v>
      </c>
      <c r="M95" s="73">
        <v>2474.7399999999998</v>
      </c>
      <c r="N95" s="73">
        <v>2474.7399999999998</v>
      </c>
      <c r="O95" s="73">
        <v>2474.7399999999998</v>
      </c>
      <c r="P95" s="73">
        <v>2474.7399999999998</v>
      </c>
      <c r="Q95" s="76">
        <v>29696.880000000001</v>
      </c>
    </row>
    <row r="96" spans="1:17" x14ac:dyDescent="0.2">
      <c r="A96" s="71" t="s">
        <v>335</v>
      </c>
      <c r="B96" s="33" t="s">
        <v>260</v>
      </c>
      <c r="C96" s="72" t="s">
        <v>99</v>
      </c>
      <c r="D96" s="23" t="str">
        <f t="shared" si="2"/>
        <v>127247, Москва г, Бескудниковский, Дмитровское ш, дом № 90, корпус 2, Кв. 166</v>
      </c>
      <c r="E96" s="73">
        <v>1253.6500000000001</v>
      </c>
      <c r="F96" s="73">
        <v>1253.6500000000001</v>
      </c>
      <c r="G96" s="73">
        <v>1253.6500000000001</v>
      </c>
      <c r="H96" s="73">
        <v>1253.6500000000001</v>
      </c>
      <c r="I96" s="73">
        <v>1253.6500000000001</v>
      </c>
      <c r="J96" s="73">
        <v>1253.6500000000001</v>
      </c>
      <c r="K96" s="73">
        <v>1253.6500000000001</v>
      </c>
      <c r="L96" s="73">
        <v>1253.6500000000001</v>
      </c>
      <c r="M96" s="73">
        <v>1253.6500000000001</v>
      </c>
      <c r="N96" s="73">
        <v>1253.6500000000001</v>
      </c>
      <c r="O96" s="73">
        <v>1253.6500000000001</v>
      </c>
      <c r="P96" s="73">
        <v>1253.6500000000001</v>
      </c>
      <c r="Q96" s="76">
        <v>15043.8</v>
      </c>
    </row>
    <row r="97" spans="1:17" x14ac:dyDescent="0.2">
      <c r="A97" s="71" t="s">
        <v>304</v>
      </c>
      <c r="B97" s="33" t="s">
        <v>260</v>
      </c>
      <c r="C97" s="72" t="s">
        <v>155</v>
      </c>
      <c r="D97" s="23" t="str">
        <f t="shared" si="2"/>
        <v>127247, Москва г, Бескудниковский, Дмитровское ш, дом № 90, корпус 2, Кв. 138</v>
      </c>
      <c r="E97" s="73">
        <v>1250.3900000000001</v>
      </c>
      <c r="F97" s="73">
        <v>1250.3900000000001</v>
      </c>
      <c r="G97" s="73">
        <v>1250.3900000000001</v>
      </c>
      <c r="H97" s="73">
        <v>1250.3900000000001</v>
      </c>
      <c r="I97" s="73">
        <v>1250.3900000000001</v>
      </c>
      <c r="J97" s="73">
        <v>1250.3900000000001</v>
      </c>
      <c r="K97" s="73">
        <v>1250.3900000000001</v>
      </c>
      <c r="L97" s="73">
        <v>1250.3900000000001</v>
      </c>
      <c r="M97" s="73">
        <v>1250.3900000000001</v>
      </c>
      <c r="N97" s="73">
        <v>1250.3900000000001</v>
      </c>
      <c r="O97" s="73">
        <v>1250.3900000000001</v>
      </c>
      <c r="P97" s="73">
        <v>1250.3900000000001</v>
      </c>
      <c r="Q97" s="76">
        <v>15004.68</v>
      </c>
    </row>
    <row r="98" spans="1:17" x14ac:dyDescent="0.2">
      <c r="A98" s="71" t="s">
        <v>331</v>
      </c>
      <c r="B98" s="33" t="s">
        <v>260</v>
      </c>
      <c r="C98" s="72" t="s">
        <v>48</v>
      </c>
      <c r="D98" s="23" t="str">
        <f t="shared" si="2"/>
        <v>127247, Москва г, Бескудниковский, Дмитровское ш, дом № 90, корпус 2, Кв. 162</v>
      </c>
      <c r="E98" s="73">
        <v>1256.9100000000001</v>
      </c>
      <c r="F98" s="73">
        <v>1256.9100000000001</v>
      </c>
      <c r="G98" s="73">
        <v>1256.9100000000001</v>
      </c>
      <c r="H98" s="73">
        <v>1256.9100000000001</v>
      </c>
      <c r="I98" s="73">
        <v>1256.9100000000001</v>
      </c>
      <c r="J98" s="73">
        <v>1256.9100000000001</v>
      </c>
      <c r="K98" s="73">
        <v>1256.9100000000001</v>
      </c>
      <c r="L98" s="73">
        <v>1256.9100000000001</v>
      </c>
      <c r="M98" s="73">
        <v>1256.9100000000001</v>
      </c>
      <c r="N98" s="73">
        <v>1256.9100000000001</v>
      </c>
      <c r="O98" s="73">
        <v>1256.9100000000001</v>
      </c>
      <c r="P98" s="73">
        <v>1256.9100000000001</v>
      </c>
      <c r="Q98" s="76">
        <v>15082.92</v>
      </c>
    </row>
    <row r="99" spans="1:17" x14ac:dyDescent="0.2">
      <c r="A99" s="71" t="s">
        <v>450</v>
      </c>
      <c r="B99" s="33" t="s">
        <v>260</v>
      </c>
      <c r="C99" s="72" t="s">
        <v>90</v>
      </c>
      <c r="D99" s="23" t="str">
        <f t="shared" si="2"/>
        <v>127247, Москва г, Бескудниковский, Дмитровское ш, дом № 90, корпус 2, Кв. 90</v>
      </c>
      <c r="E99" s="73">
        <v>1250.3900000000001</v>
      </c>
      <c r="F99" s="73">
        <v>1250.3900000000001</v>
      </c>
      <c r="G99" s="73">
        <v>1250.3900000000001</v>
      </c>
      <c r="H99" s="73">
        <v>1250.3900000000001</v>
      </c>
      <c r="I99" s="73">
        <v>1250.3900000000001</v>
      </c>
      <c r="J99" s="73">
        <v>1250.3900000000001</v>
      </c>
      <c r="K99" s="73">
        <v>1250.3900000000001</v>
      </c>
      <c r="L99" s="73">
        <v>1250.3900000000001</v>
      </c>
      <c r="M99" s="73">
        <v>1250.3900000000001</v>
      </c>
      <c r="N99" s="73">
        <v>1250.3900000000001</v>
      </c>
      <c r="O99" s="73">
        <v>1250.3900000000001</v>
      </c>
      <c r="P99" s="73">
        <v>1250.3900000000001</v>
      </c>
      <c r="Q99" s="76">
        <v>15004.68</v>
      </c>
    </row>
    <row r="100" spans="1:17" x14ac:dyDescent="0.2">
      <c r="A100" s="71" t="s">
        <v>359</v>
      </c>
      <c r="B100" s="33" t="s">
        <v>260</v>
      </c>
      <c r="C100" s="72" t="s">
        <v>50</v>
      </c>
      <c r="D100" s="23" t="str">
        <f t="shared" si="2"/>
        <v>127247, Москва г, Бескудниковский, Дмитровское ш, дом № 90, корпус 2, Кв. 186</v>
      </c>
      <c r="E100" s="73">
        <v>1253.6500000000001</v>
      </c>
      <c r="F100" s="73">
        <v>1253.6500000000001</v>
      </c>
      <c r="G100" s="73">
        <v>1253.6500000000001</v>
      </c>
      <c r="H100" s="73">
        <v>1253.6500000000001</v>
      </c>
      <c r="I100" s="73">
        <v>1253.6500000000001</v>
      </c>
      <c r="J100" s="73">
        <v>1253.6500000000001</v>
      </c>
      <c r="K100" s="73">
        <v>1253.6500000000001</v>
      </c>
      <c r="L100" s="73">
        <v>1253.6500000000001</v>
      </c>
      <c r="M100" s="73">
        <v>1253.6500000000001</v>
      </c>
      <c r="N100" s="73">
        <v>1253.6500000000001</v>
      </c>
      <c r="O100" s="73">
        <v>1253.6500000000001</v>
      </c>
      <c r="P100" s="73">
        <v>1253.6500000000001</v>
      </c>
      <c r="Q100" s="76">
        <v>15043.8</v>
      </c>
    </row>
    <row r="101" spans="1:17" x14ac:dyDescent="0.2">
      <c r="A101" s="71" t="s">
        <v>361</v>
      </c>
      <c r="B101" s="33" t="s">
        <v>260</v>
      </c>
      <c r="C101" s="72" t="s">
        <v>110</v>
      </c>
      <c r="D101" s="23" t="str">
        <f t="shared" si="2"/>
        <v>127247, Москва г, Бескудниковский, Дмитровское ш, дом № 90, корпус 2, Кв. 188</v>
      </c>
      <c r="E101" s="73">
        <v>1927.69</v>
      </c>
      <c r="F101" s="73">
        <v>1927.69</v>
      </c>
      <c r="G101" s="73">
        <v>1927.69</v>
      </c>
      <c r="H101" s="73">
        <v>1927.69</v>
      </c>
      <c r="I101" s="73">
        <v>1927.69</v>
      </c>
      <c r="J101" s="73">
        <v>1927.69</v>
      </c>
      <c r="K101" s="73">
        <v>1927.69</v>
      </c>
      <c r="L101" s="73">
        <v>1927.69</v>
      </c>
      <c r="M101" s="73">
        <v>1927.69</v>
      </c>
      <c r="N101" s="73">
        <v>1927.69</v>
      </c>
      <c r="O101" s="73">
        <v>1927.69</v>
      </c>
      <c r="P101" s="73">
        <v>1927.69</v>
      </c>
      <c r="Q101" s="76">
        <v>23132.28</v>
      </c>
    </row>
    <row r="102" spans="1:17" x14ac:dyDescent="0.2">
      <c r="A102" s="71" t="s">
        <v>368</v>
      </c>
      <c r="B102" s="33" t="s">
        <v>260</v>
      </c>
      <c r="C102" s="72" t="s">
        <v>14</v>
      </c>
      <c r="D102" s="23" t="str">
        <f t="shared" si="2"/>
        <v>127247, Москва г, Бескудниковский, Дмитровское ш, дом № 90, корпус 2, Кв. 2</v>
      </c>
      <c r="E102" s="73">
        <v>1243.8800000000001</v>
      </c>
      <c r="F102" s="73">
        <v>1243.8800000000001</v>
      </c>
      <c r="G102" s="73">
        <v>1243.8800000000001</v>
      </c>
      <c r="H102" s="73">
        <v>1243.8800000000001</v>
      </c>
      <c r="I102" s="73">
        <v>1243.8800000000001</v>
      </c>
      <c r="J102" s="73">
        <v>1243.8800000000001</v>
      </c>
      <c r="K102" s="73">
        <v>1243.8800000000001</v>
      </c>
      <c r="L102" s="73">
        <v>1243.8800000000001</v>
      </c>
      <c r="M102" s="73">
        <v>1243.8800000000001</v>
      </c>
      <c r="N102" s="73">
        <v>1243.8800000000001</v>
      </c>
      <c r="O102" s="73">
        <v>1243.8800000000001</v>
      </c>
      <c r="P102" s="73">
        <v>1243.8800000000001</v>
      </c>
      <c r="Q102" s="76">
        <v>14926.56</v>
      </c>
    </row>
    <row r="103" spans="1:17" x14ac:dyDescent="0.2">
      <c r="A103" s="71" t="s">
        <v>364</v>
      </c>
      <c r="B103" s="33" t="s">
        <v>260</v>
      </c>
      <c r="C103" s="72" t="s">
        <v>146</v>
      </c>
      <c r="D103" s="23" t="str">
        <f t="shared" si="2"/>
        <v>127247, Москва г, Бескудниковский, Дмитровское ш, дом № 90, корпус 2, Кв. 190</v>
      </c>
      <c r="E103" s="73">
        <v>1260.1600000000001</v>
      </c>
      <c r="F103" s="73">
        <v>1260.1600000000001</v>
      </c>
      <c r="G103" s="73">
        <v>1260.1600000000001</v>
      </c>
      <c r="H103" s="73">
        <v>1260.1600000000001</v>
      </c>
      <c r="I103" s="73">
        <v>1260.1600000000001</v>
      </c>
      <c r="J103" s="73">
        <v>1260.1600000000001</v>
      </c>
      <c r="K103" s="73">
        <v>1260.1600000000001</v>
      </c>
      <c r="L103" s="73">
        <v>1260.1600000000001</v>
      </c>
      <c r="M103" s="73">
        <v>1260.1600000000001</v>
      </c>
      <c r="N103" s="73">
        <v>1260.1600000000001</v>
      </c>
      <c r="O103" s="73">
        <v>1260.1600000000001</v>
      </c>
      <c r="P103" s="73">
        <v>1260.1600000000001</v>
      </c>
      <c r="Q103" s="76">
        <v>15121.92</v>
      </c>
    </row>
    <row r="104" spans="1:17" x14ac:dyDescent="0.2">
      <c r="A104" s="71" t="s">
        <v>367</v>
      </c>
      <c r="B104" s="33" t="s">
        <v>260</v>
      </c>
      <c r="C104" s="72" t="s">
        <v>39</v>
      </c>
      <c r="D104" s="23" t="str">
        <f t="shared" si="2"/>
        <v>127247, Москва г, Бескудниковский, Дмитровское ш, дом № 90, корпус 2, Кв. 192</v>
      </c>
      <c r="E104" s="73">
        <v>1924.43</v>
      </c>
      <c r="F104" s="73">
        <v>1924.43</v>
      </c>
      <c r="G104" s="73">
        <v>1924.43</v>
      </c>
      <c r="H104" s="73">
        <v>1924.43</v>
      </c>
      <c r="I104" s="73">
        <v>1924.43</v>
      </c>
      <c r="J104" s="73">
        <v>1924.43</v>
      </c>
      <c r="K104" s="73">
        <v>1924.43</v>
      </c>
      <c r="L104" s="73">
        <v>1924.43</v>
      </c>
      <c r="M104" s="73">
        <v>1924.43</v>
      </c>
      <c r="N104" s="73">
        <v>1924.43</v>
      </c>
      <c r="O104" s="73">
        <v>1924.43</v>
      </c>
      <c r="P104" s="73">
        <v>1924.43</v>
      </c>
      <c r="Q104" s="76">
        <v>23093.16</v>
      </c>
    </row>
    <row r="105" spans="1:17" x14ac:dyDescent="0.2">
      <c r="A105" s="71" t="s">
        <v>316</v>
      </c>
      <c r="B105" s="33" t="s">
        <v>260</v>
      </c>
      <c r="C105" s="72" t="s">
        <v>130</v>
      </c>
      <c r="D105" s="23" t="str">
        <f t="shared" si="2"/>
        <v>127247, Москва г, Бескудниковский, Дмитровское ш, дом № 90, корпус 2, Кв. 149</v>
      </c>
      <c r="E105" s="73">
        <v>2491.02</v>
      </c>
      <c r="F105" s="73">
        <v>2491.02</v>
      </c>
      <c r="G105" s="73">
        <v>2491.02</v>
      </c>
      <c r="H105" s="73">
        <v>2491.02</v>
      </c>
      <c r="I105" s="73">
        <v>2491.02</v>
      </c>
      <c r="J105" s="73">
        <v>2491.02</v>
      </c>
      <c r="K105" s="73">
        <v>2491.02</v>
      </c>
      <c r="L105" s="73">
        <v>2491.02</v>
      </c>
      <c r="M105" s="73">
        <v>2491.02</v>
      </c>
      <c r="N105" s="73">
        <v>2491.02</v>
      </c>
      <c r="O105" s="73">
        <v>2491.02</v>
      </c>
      <c r="P105" s="73">
        <v>2491.02</v>
      </c>
      <c r="Q105" s="76">
        <v>29892.240000000002</v>
      </c>
    </row>
    <row r="106" spans="1:17" x14ac:dyDescent="0.2">
      <c r="A106" s="71" t="s">
        <v>349</v>
      </c>
      <c r="B106" s="33" t="s">
        <v>260</v>
      </c>
      <c r="C106" s="72" t="s">
        <v>20</v>
      </c>
      <c r="D106" s="23" t="str">
        <f t="shared" si="2"/>
        <v>127247, Москва г, Бескудниковский, Дмитровское ш, дом № 90, корпус 2, Кв. 178</v>
      </c>
      <c r="E106" s="73">
        <v>1256.9100000000001</v>
      </c>
      <c r="F106" s="73">
        <v>1256.9100000000001</v>
      </c>
      <c r="G106" s="73">
        <v>1256.9100000000001</v>
      </c>
      <c r="H106" s="73">
        <v>1256.9100000000001</v>
      </c>
      <c r="I106" s="73">
        <v>1256.9100000000001</v>
      </c>
      <c r="J106" s="73">
        <v>1256.9100000000001</v>
      </c>
      <c r="K106" s="73">
        <v>1256.9100000000001</v>
      </c>
      <c r="L106" s="73">
        <v>1256.9100000000001</v>
      </c>
      <c r="M106" s="73">
        <v>1256.9100000000001</v>
      </c>
      <c r="N106" s="73">
        <v>1256.9100000000001</v>
      </c>
      <c r="O106" s="73">
        <v>1256.9100000000001</v>
      </c>
      <c r="P106" s="73">
        <v>1256.9100000000001</v>
      </c>
      <c r="Q106" s="76">
        <v>15082.92</v>
      </c>
    </row>
    <row r="107" spans="1:17" x14ac:dyDescent="0.2">
      <c r="A107" s="71" t="s">
        <v>379</v>
      </c>
      <c r="B107" s="33" t="s">
        <v>260</v>
      </c>
      <c r="C107" s="72" t="s">
        <v>168</v>
      </c>
      <c r="D107" s="23" t="str">
        <f t="shared" si="2"/>
        <v>127247, Москва г, Бескудниковский, Дмитровское ш, дом № 90, корпус 2, Кв. 29</v>
      </c>
      <c r="E107" s="73">
        <v>2422.64</v>
      </c>
      <c r="F107" s="73">
        <v>2422.64</v>
      </c>
      <c r="G107" s="73">
        <v>2422.64</v>
      </c>
      <c r="H107" s="73">
        <v>2422.64</v>
      </c>
      <c r="I107" s="73">
        <v>2422.64</v>
      </c>
      <c r="J107" s="73">
        <v>2422.64</v>
      </c>
      <c r="K107" s="73">
        <v>2422.64</v>
      </c>
      <c r="L107" s="73">
        <v>2422.64</v>
      </c>
      <c r="M107" s="73">
        <v>2422.64</v>
      </c>
      <c r="N107" s="73">
        <v>2422.64</v>
      </c>
      <c r="O107" s="73">
        <v>2422.64</v>
      </c>
      <c r="P107" s="73">
        <v>2422.64</v>
      </c>
      <c r="Q107" s="76">
        <v>29071.68</v>
      </c>
    </row>
    <row r="108" spans="1:17" x14ac:dyDescent="0.2">
      <c r="A108" s="71" t="s">
        <v>409</v>
      </c>
      <c r="B108" s="33" t="s">
        <v>260</v>
      </c>
      <c r="C108" s="72" t="s">
        <v>132</v>
      </c>
      <c r="D108" s="23" t="str">
        <f t="shared" si="2"/>
        <v>127247, Москва г, Бескудниковский, Дмитровское ш, дом № 90, корпус 2, Кв. 54</v>
      </c>
      <c r="E108" s="73">
        <v>1250.3900000000001</v>
      </c>
      <c r="F108" s="73">
        <v>1250.3900000000001</v>
      </c>
      <c r="G108" s="73">
        <v>1250.3900000000001</v>
      </c>
      <c r="H108" s="73">
        <v>1250.3900000000001</v>
      </c>
      <c r="I108" s="73">
        <v>1250.3900000000001</v>
      </c>
      <c r="J108" s="73">
        <v>1250.3900000000001</v>
      </c>
      <c r="K108" s="73">
        <v>1250.3900000000001</v>
      </c>
      <c r="L108" s="73">
        <v>1250.3900000000001</v>
      </c>
      <c r="M108" s="73">
        <v>1250.3900000000001</v>
      </c>
      <c r="N108" s="73">
        <v>1250.3900000000001</v>
      </c>
      <c r="O108" s="73">
        <v>1250.3900000000001</v>
      </c>
      <c r="P108" s="73">
        <v>1250.3900000000001</v>
      </c>
      <c r="Q108" s="76">
        <v>15004.68</v>
      </c>
    </row>
    <row r="109" spans="1:17" x14ac:dyDescent="0.2">
      <c r="A109" s="71" t="s">
        <v>439</v>
      </c>
      <c r="B109" s="33" t="s">
        <v>260</v>
      </c>
      <c r="C109" s="72" t="s">
        <v>107</v>
      </c>
      <c r="D109" s="23" t="str">
        <f t="shared" si="2"/>
        <v>127247, Москва г, Бескудниковский, Дмитровское ш, дом № 90, корпус 2, Кв. 80</v>
      </c>
      <c r="E109" s="73">
        <v>1983.05</v>
      </c>
      <c r="F109" s="73">
        <v>1983.05</v>
      </c>
      <c r="G109" s="73">
        <v>1983.05</v>
      </c>
      <c r="H109" s="73">
        <v>1983.05</v>
      </c>
      <c r="I109" s="73">
        <v>1983.05</v>
      </c>
      <c r="J109" s="73">
        <v>1983.05</v>
      </c>
      <c r="K109" s="73">
        <v>1983.05</v>
      </c>
      <c r="L109" s="73">
        <v>1983.05</v>
      </c>
      <c r="M109" s="73">
        <v>1983.05</v>
      </c>
      <c r="N109" s="73">
        <v>1983.05</v>
      </c>
      <c r="O109" s="73">
        <v>1983.05</v>
      </c>
      <c r="P109" s="73">
        <v>1983.05</v>
      </c>
      <c r="Q109" s="76">
        <v>23796.6</v>
      </c>
    </row>
    <row r="110" spans="1:17" x14ac:dyDescent="0.2">
      <c r="A110" s="71" t="s">
        <v>460</v>
      </c>
      <c r="B110" s="33" t="s">
        <v>260</v>
      </c>
      <c r="C110" s="72" t="s">
        <v>461</v>
      </c>
      <c r="D110" s="23" t="str">
        <f t="shared" si="2"/>
        <v>127247, Москва г, Бескудниковский, Дмитровское ш, дом № 90, корпус 2, Оф. 2</v>
      </c>
      <c r="E110" s="73">
        <v>4490.34</v>
      </c>
      <c r="F110" s="73">
        <v>4490.34</v>
      </c>
      <c r="G110" s="73">
        <v>4490.34</v>
      </c>
      <c r="H110" s="73">
        <v>4490.34</v>
      </c>
      <c r="I110" s="73">
        <v>4490.34</v>
      </c>
      <c r="J110" s="73">
        <v>4490.34</v>
      </c>
      <c r="K110" s="73">
        <v>4490.34</v>
      </c>
      <c r="L110" s="73">
        <v>4490.34</v>
      </c>
      <c r="M110" s="73">
        <v>4490.34</v>
      </c>
      <c r="N110" s="73">
        <v>4490.34</v>
      </c>
      <c r="O110" s="73">
        <v>4490.34</v>
      </c>
      <c r="P110" s="73">
        <v>4490.34</v>
      </c>
      <c r="Q110" s="76">
        <v>53884.08</v>
      </c>
    </row>
    <row r="111" spans="1:17" x14ac:dyDescent="0.2">
      <c r="A111" s="71" t="s">
        <v>301</v>
      </c>
      <c r="B111" s="33" t="s">
        <v>260</v>
      </c>
      <c r="C111" s="72" t="s">
        <v>81</v>
      </c>
      <c r="D111" s="23" t="str">
        <f t="shared" si="2"/>
        <v>127247, Москва г, Бескудниковский, Дмитровское ш, дом № 90, корпус 2, Кв. 135</v>
      </c>
      <c r="E111" s="73">
        <v>1914.66</v>
      </c>
      <c r="F111" s="73">
        <v>1914.66</v>
      </c>
      <c r="G111" s="73">
        <v>1914.66</v>
      </c>
      <c r="H111" s="73">
        <v>1914.66</v>
      </c>
      <c r="I111" s="73">
        <v>1914.66</v>
      </c>
      <c r="J111" s="73">
        <v>1914.66</v>
      </c>
      <c r="K111" s="73">
        <v>1914.66</v>
      </c>
      <c r="L111" s="73">
        <v>1914.66</v>
      </c>
      <c r="M111" s="73">
        <v>1914.66</v>
      </c>
      <c r="N111" s="73">
        <v>1914.66</v>
      </c>
      <c r="O111" s="73">
        <v>1914.66</v>
      </c>
      <c r="P111" s="73">
        <v>1914.66</v>
      </c>
      <c r="Q111" s="76">
        <v>22975.919999999998</v>
      </c>
    </row>
    <row r="112" spans="1:17" x14ac:dyDescent="0.2">
      <c r="A112" s="71" t="s">
        <v>371</v>
      </c>
      <c r="B112" s="33" t="s">
        <v>260</v>
      </c>
      <c r="C112" s="72" t="s">
        <v>170</v>
      </c>
      <c r="D112" s="23" t="str">
        <f t="shared" si="2"/>
        <v>127247, Москва г, Бескудниковский, Дмитровское ш, дом № 90, корпус 2, Кв. 22</v>
      </c>
      <c r="E112" s="73">
        <v>1250.3900000000001</v>
      </c>
      <c r="F112" s="73">
        <v>1250.3900000000001</v>
      </c>
      <c r="G112" s="73">
        <v>1250.3900000000001</v>
      </c>
      <c r="H112" s="73">
        <v>1250.3900000000001</v>
      </c>
      <c r="I112" s="73">
        <v>1250.3900000000001</v>
      </c>
      <c r="J112" s="73">
        <v>1250.3900000000001</v>
      </c>
      <c r="K112" s="73">
        <v>1250.3900000000001</v>
      </c>
      <c r="L112" s="73">
        <v>1250.3900000000001</v>
      </c>
      <c r="M112" s="73">
        <v>1250.3900000000001</v>
      </c>
      <c r="N112" s="73">
        <v>1250.3900000000001</v>
      </c>
      <c r="O112" s="73">
        <v>1250.3900000000001</v>
      </c>
      <c r="P112" s="73">
        <v>1250.3900000000001</v>
      </c>
      <c r="Q112" s="76">
        <v>15004.68</v>
      </c>
    </row>
    <row r="113" spans="1:17" x14ac:dyDescent="0.2">
      <c r="A113" s="71" t="s">
        <v>277</v>
      </c>
      <c r="B113" s="33" t="s">
        <v>260</v>
      </c>
      <c r="C113" s="72" t="s">
        <v>19</v>
      </c>
      <c r="D113" s="23" t="str">
        <f t="shared" si="2"/>
        <v>127247, Москва г, Бескудниковский, Дмитровское ш, дом № 90, корпус 2, Кв. 113</v>
      </c>
      <c r="E113" s="73">
        <v>2477.9899999999998</v>
      </c>
      <c r="F113" s="73">
        <v>2477.9899999999998</v>
      </c>
      <c r="G113" s="73">
        <v>2477.9899999999998</v>
      </c>
      <c r="H113" s="73">
        <v>2477.9899999999998</v>
      </c>
      <c r="I113" s="73">
        <v>2477.9899999999998</v>
      </c>
      <c r="J113" s="73">
        <v>2477.9899999999998</v>
      </c>
      <c r="K113" s="73">
        <v>2477.9899999999998</v>
      </c>
      <c r="L113" s="73">
        <v>2477.9899999999998</v>
      </c>
      <c r="M113" s="73">
        <v>2477.9899999999998</v>
      </c>
      <c r="N113" s="73">
        <v>2477.9899999999998</v>
      </c>
      <c r="O113" s="73">
        <v>2477.9899999999998</v>
      </c>
      <c r="P113" s="73">
        <v>2477.9899999999998</v>
      </c>
      <c r="Q113" s="76">
        <v>29735.88</v>
      </c>
    </row>
    <row r="114" spans="1:17" x14ac:dyDescent="0.2">
      <c r="A114" s="71" t="s">
        <v>350</v>
      </c>
      <c r="B114" s="33" t="s">
        <v>260</v>
      </c>
      <c r="C114" s="72" t="s">
        <v>87</v>
      </c>
      <c r="D114" s="23" t="str">
        <f t="shared" si="2"/>
        <v>127247, Москва г, Бескудниковский, Дмитровское ш, дом № 90, корпус 2, Кв. 179</v>
      </c>
      <c r="E114" s="73">
        <v>1914.66</v>
      </c>
      <c r="F114" s="73">
        <v>1914.66</v>
      </c>
      <c r="G114" s="73">
        <v>1914.66</v>
      </c>
      <c r="H114" s="73">
        <v>1914.66</v>
      </c>
      <c r="I114" s="73">
        <v>1914.66</v>
      </c>
      <c r="J114" s="73">
        <v>1914.66</v>
      </c>
      <c r="K114" s="73">
        <v>1914.66</v>
      </c>
      <c r="L114" s="73">
        <v>1914.66</v>
      </c>
      <c r="M114" s="73">
        <v>1914.66</v>
      </c>
      <c r="N114" s="73">
        <v>1914.66</v>
      </c>
      <c r="O114" s="73">
        <v>1914.66</v>
      </c>
      <c r="P114" s="73">
        <v>1914.66</v>
      </c>
      <c r="Q114" s="76">
        <v>22975.919999999998</v>
      </c>
    </row>
    <row r="115" spans="1:17" x14ac:dyDescent="0.2">
      <c r="A115" s="71" t="s">
        <v>347</v>
      </c>
      <c r="B115" s="33" t="s">
        <v>260</v>
      </c>
      <c r="C115" s="72" t="s">
        <v>30</v>
      </c>
      <c r="D115" s="23" t="str">
        <f t="shared" si="2"/>
        <v>127247, Москва г, Бескудниковский, Дмитровское ш, дом № 90, корпус 2, Кв. 177</v>
      </c>
      <c r="E115" s="73">
        <v>2481.25</v>
      </c>
      <c r="F115" s="73">
        <v>2481.25</v>
      </c>
      <c r="G115" s="73">
        <v>2481.25</v>
      </c>
      <c r="H115" s="74">
        <v>496.34</v>
      </c>
      <c r="I115" s="75"/>
      <c r="J115" s="75"/>
      <c r="K115" s="75"/>
      <c r="L115" s="75"/>
      <c r="M115" s="75"/>
      <c r="N115" s="75"/>
      <c r="O115" s="75"/>
      <c r="P115" s="75"/>
      <c r="Q115" s="76">
        <v>7940.09</v>
      </c>
    </row>
    <row r="116" spans="1:17" x14ac:dyDescent="0.2">
      <c r="A116" s="71" t="s">
        <v>362</v>
      </c>
      <c r="B116" s="33" t="s">
        <v>260</v>
      </c>
      <c r="C116" s="72" t="s">
        <v>9</v>
      </c>
      <c r="D116" s="23" t="str">
        <f t="shared" si="2"/>
        <v>127247, Москва г, Бескудниковский, Дмитровское ш, дом № 90, корпус 2, Кв. 189</v>
      </c>
      <c r="E116" s="73">
        <v>2481.25</v>
      </c>
      <c r="F116" s="73">
        <v>2481.25</v>
      </c>
      <c r="G116" s="73">
        <v>2481.25</v>
      </c>
      <c r="H116" s="73">
        <v>2481.25</v>
      </c>
      <c r="I116" s="73">
        <v>2481.25</v>
      </c>
      <c r="J116" s="73">
        <v>2481.25</v>
      </c>
      <c r="K116" s="73">
        <v>2481.25</v>
      </c>
      <c r="L116" s="73">
        <v>2481.25</v>
      </c>
      <c r="M116" s="73">
        <v>2481.25</v>
      </c>
      <c r="N116" s="73">
        <v>2481.25</v>
      </c>
      <c r="O116" s="73">
        <v>2481.25</v>
      </c>
      <c r="P116" s="73">
        <v>2481.25</v>
      </c>
      <c r="Q116" s="76">
        <v>29775</v>
      </c>
    </row>
    <row r="117" spans="1:17" x14ac:dyDescent="0.2">
      <c r="A117" s="71" t="s">
        <v>323</v>
      </c>
      <c r="B117" s="33" t="s">
        <v>260</v>
      </c>
      <c r="C117" s="72" t="s">
        <v>7</v>
      </c>
      <c r="D117" s="23" t="str">
        <f t="shared" si="2"/>
        <v>127247, Москва г, Бескудниковский, Дмитровское ш, дом № 90, корпус 2, Кв. 155</v>
      </c>
      <c r="E117" s="73">
        <v>1904.9</v>
      </c>
      <c r="F117" s="73">
        <v>1904.9</v>
      </c>
      <c r="G117" s="73">
        <v>1904.9</v>
      </c>
      <c r="H117" s="73">
        <v>1904.9</v>
      </c>
      <c r="I117" s="73">
        <v>1904.9</v>
      </c>
      <c r="J117" s="73">
        <v>1904.9</v>
      </c>
      <c r="K117" s="73">
        <v>1904.9</v>
      </c>
      <c r="L117" s="73">
        <v>1904.9</v>
      </c>
      <c r="M117" s="73">
        <v>1904.9</v>
      </c>
      <c r="N117" s="73">
        <v>1904.9</v>
      </c>
      <c r="O117" s="73">
        <v>1904.9</v>
      </c>
      <c r="P117" s="73">
        <v>1904.9</v>
      </c>
      <c r="Q117" s="76">
        <v>22858.799999999999</v>
      </c>
    </row>
    <row r="118" spans="1:17" x14ac:dyDescent="0.2">
      <c r="A118" s="71" t="s">
        <v>342</v>
      </c>
      <c r="B118" s="33" t="s">
        <v>260</v>
      </c>
      <c r="C118" s="72" t="s">
        <v>154</v>
      </c>
      <c r="D118" s="23" t="str">
        <f t="shared" si="2"/>
        <v>127247, Москва г, Бескудниковский, Дмитровское ш, дом № 90, корпус 2, Кв. 172</v>
      </c>
      <c r="E118" s="73">
        <v>1921.18</v>
      </c>
      <c r="F118" s="73">
        <v>1921.18</v>
      </c>
      <c r="G118" s="73">
        <v>1921.18</v>
      </c>
      <c r="H118" s="73">
        <v>1921.18</v>
      </c>
      <c r="I118" s="73">
        <v>1921.18</v>
      </c>
      <c r="J118" s="73">
        <v>1921.18</v>
      </c>
      <c r="K118" s="73">
        <v>1921.18</v>
      </c>
      <c r="L118" s="73">
        <v>1921.18</v>
      </c>
      <c r="M118" s="73">
        <v>1921.18</v>
      </c>
      <c r="N118" s="73">
        <v>1921.18</v>
      </c>
      <c r="O118" s="73">
        <v>1921.18</v>
      </c>
      <c r="P118" s="73">
        <v>1921.18</v>
      </c>
      <c r="Q118" s="76">
        <v>23054.16</v>
      </c>
    </row>
    <row r="119" spans="1:17" x14ac:dyDescent="0.2">
      <c r="A119" s="71" t="s">
        <v>290</v>
      </c>
      <c r="B119" s="33" t="s">
        <v>260</v>
      </c>
      <c r="C119" s="72" t="s">
        <v>172</v>
      </c>
      <c r="D119" s="23" t="str">
        <f t="shared" si="2"/>
        <v>127247, Москва г, Бескудниковский, Дмитровское ш, дом № 90, корпус 2, Кв. 125</v>
      </c>
      <c r="E119" s="73">
        <v>2484.5100000000002</v>
      </c>
      <c r="F119" s="73">
        <v>2484.5100000000002</v>
      </c>
      <c r="G119" s="73">
        <v>2484.5100000000002</v>
      </c>
      <c r="H119" s="73">
        <v>2484.5100000000002</v>
      </c>
      <c r="I119" s="73">
        <v>2484.5100000000002</v>
      </c>
      <c r="J119" s="73">
        <v>2484.5100000000002</v>
      </c>
      <c r="K119" s="73">
        <v>2484.5100000000002</v>
      </c>
      <c r="L119" s="73">
        <v>2484.5100000000002</v>
      </c>
      <c r="M119" s="73">
        <v>2484.5100000000002</v>
      </c>
      <c r="N119" s="73">
        <v>2484.5100000000002</v>
      </c>
      <c r="O119" s="73">
        <v>2484.5100000000002</v>
      </c>
      <c r="P119" s="73">
        <v>2484.5100000000002</v>
      </c>
      <c r="Q119" s="76">
        <v>29814.12</v>
      </c>
    </row>
    <row r="120" spans="1:17" x14ac:dyDescent="0.2">
      <c r="A120" s="71" t="s">
        <v>292</v>
      </c>
      <c r="B120" s="33" t="s">
        <v>260</v>
      </c>
      <c r="C120" s="72" t="s">
        <v>31</v>
      </c>
      <c r="D120" s="23" t="str">
        <f t="shared" si="2"/>
        <v>127247, Москва г, Бескудниковский, Дмитровское ш, дом № 90, корпус 2, Кв. 127</v>
      </c>
      <c r="E120" s="73">
        <v>1901.64</v>
      </c>
      <c r="F120" s="73">
        <v>1901.64</v>
      </c>
      <c r="G120" s="73">
        <v>1901.64</v>
      </c>
      <c r="H120" s="73">
        <v>1901.64</v>
      </c>
      <c r="I120" s="73">
        <v>1901.64</v>
      </c>
      <c r="J120" s="73">
        <v>1901.64</v>
      </c>
      <c r="K120" s="73">
        <v>1901.64</v>
      </c>
      <c r="L120" s="73">
        <v>1901.64</v>
      </c>
      <c r="M120" s="73">
        <v>1901.64</v>
      </c>
      <c r="N120" s="73">
        <v>1901.64</v>
      </c>
      <c r="O120" s="73">
        <v>1901.64</v>
      </c>
      <c r="P120" s="73">
        <v>1901.64</v>
      </c>
      <c r="Q120" s="76">
        <v>22819.68</v>
      </c>
    </row>
    <row r="121" spans="1:17" x14ac:dyDescent="0.2">
      <c r="A121" s="71" t="s">
        <v>312</v>
      </c>
      <c r="B121" s="33" t="s">
        <v>260</v>
      </c>
      <c r="C121" s="72" t="s">
        <v>24</v>
      </c>
      <c r="D121" s="23" t="str">
        <f t="shared" si="2"/>
        <v>127247, Москва г, Бескудниковский, Дмитровское ш, дом № 90, корпус 2, Кв. 145</v>
      </c>
      <c r="E121" s="73">
        <v>2491.02</v>
      </c>
      <c r="F121" s="73">
        <v>2491.02</v>
      </c>
      <c r="G121" s="73">
        <v>2491.02</v>
      </c>
      <c r="H121" s="73">
        <v>2491.02</v>
      </c>
      <c r="I121" s="73">
        <v>2491.02</v>
      </c>
      <c r="J121" s="73">
        <v>2491.02</v>
      </c>
      <c r="K121" s="73">
        <v>2491.02</v>
      </c>
      <c r="L121" s="73">
        <v>2491.02</v>
      </c>
      <c r="M121" s="73">
        <v>2491.02</v>
      </c>
      <c r="N121" s="73">
        <v>2491.02</v>
      </c>
      <c r="O121" s="73">
        <v>2491.02</v>
      </c>
      <c r="P121" s="73">
        <v>2491.02</v>
      </c>
      <c r="Q121" s="76">
        <v>29892.240000000002</v>
      </c>
    </row>
    <row r="122" spans="1:17" x14ac:dyDescent="0.2">
      <c r="A122" s="71" t="s">
        <v>339</v>
      </c>
      <c r="B122" s="33" t="s">
        <v>260</v>
      </c>
      <c r="C122" s="72" t="s">
        <v>123</v>
      </c>
      <c r="D122" s="23" t="str">
        <f t="shared" si="2"/>
        <v>127247, Москва г, Бескудниковский, Дмитровское ш, дом № 90, корпус 2, Кв. 17</v>
      </c>
      <c r="E122" s="73">
        <v>2422.64</v>
      </c>
      <c r="F122" s="73">
        <v>2422.64</v>
      </c>
      <c r="G122" s="73">
        <v>2422.64</v>
      </c>
      <c r="H122" s="73">
        <v>2422.64</v>
      </c>
      <c r="I122" s="73">
        <v>2422.64</v>
      </c>
      <c r="J122" s="73">
        <v>2422.64</v>
      </c>
      <c r="K122" s="73">
        <v>2422.64</v>
      </c>
      <c r="L122" s="73">
        <v>2422.64</v>
      </c>
      <c r="M122" s="73">
        <v>2422.64</v>
      </c>
      <c r="N122" s="73">
        <v>2422.64</v>
      </c>
      <c r="O122" s="73">
        <v>2422.64</v>
      </c>
      <c r="P122" s="73">
        <v>2422.64</v>
      </c>
      <c r="Q122" s="76">
        <v>29071.68</v>
      </c>
    </row>
    <row r="123" spans="1:17" x14ac:dyDescent="0.2">
      <c r="A123" s="71" t="s">
        <v>387</v>
      </c>
      <c r="B123" s="33" t="s">
        <v>260</v>
      </c>
      <c r="C123" s="72" t="s">
        <v>71</v>
      </c>
      <c r="D123" s="23" t="str">
        <f t="shared" si="2"/>
        <v>127247, Москва г, Бескудниковский, Дмитровское ш, дом № 90, корпус 2, Кв. 35</v>
      </c>
      <c r="E123" s="73">
        <v>1911.41</v>
      </c>
      <c r="F123" s="73">
        <v>1911.41</v>
      </c>
      <c r="G123" s="73">
        <v>1911.41</v>
      </c>
      <c r="H123" s="73">
        <v>1911.41</v>
      </c>
      <c r="I123" s="73">
        <v>1911.41</v>
      </c>
      <c r="J123" s="73">
        <v>1911.41</v>
      </c>
      <c r="K123" s="73">
        <v>1911.41</v>
      </c>
      <c r="L123" s="73">
        <v>1911.41</v>
      </c>
      <c r="M123" s="73">
        <v>1911.41</v>
      </c>
      <c r="N123" s="73">
        <v>1911.41</v>
      </c>
      <c r="O123" s="73">
        <v>1911.41</v>
      </c>
      <c r="P123" s="73">
        <v>1911.41</v>
      </c>
      <c r="Q123" s="76">
        <v>22936.92</v>
      </c>
    </row>
    <row r="124" spans="1:17" x14ac:dyDescent="0.2">
      <c r="A124" s="71" t="s">
        <v>325</v>
      </c>
      <c r="B124" s="33" t="s">
        <v>260</v>
      </c>
      <c r="C124" s="72" t="s">
        <v>180</v>
      </c>
      <c r="D124" s="23" t="str">
        <f t="shared" si="2"/>
        <v>127247, Москва г, Бескудниковский, Дмитровское ш, дом № 90, корпус 2, Кв. 157</v>
      </c>
      <c r="E124" s="73">
        <v>2494.27</v>
      </c>
      <c r="F124" s="73">
        <v>2494.27</v>
      </c>
      <c r="G124" s="73">
        <v>2494.27</v>
      </c>
      <c r="H124" s="73">
        <v>2494.27</v>
      </c>
      <c r="I124" s="73">
        <v>2494.27</v>
      </c>
      <c r="J124" s="73">
        <v>2494.27</v>
      </c>
      <c r="K124" s="73">
        <v>2494.27</v>
      </c>
      <c r="L124" s="73">
        <v>2494.27</v>
      </c>
      <c r="M124" s="73">
        <v>2494.27</v>
      </c>
      <c r="N124" s="73">
        <v>2494.27</v>
      </c>
      <c r="O124" s="73">
        <v>2494.27</v>
      </c>
      <c r="P124" s="73">
        <v>2494.27</v>
      </c>
      <c r="Q124" s="76">
        <v>29931.24</v>
      </c>
    </row>
    <row r="125" spans="1:17" x14ac:dyDescent="0.2">
      <c r="A125" s="71" t="s">
        <v>311</v>
      </c>
      <c r="B125" s="33" t="s">
        <v>260</v>
      </c>
      <c r="C125" s="72" t="s">
        <v>80</v>
      </c>
      <c r="D125" s="23" t="str">
        <f t="shared" si="2"/>
        <v>127247, Москва г, Бескудниковский, Дмитровское ш, дом № 90, корпус 2, Кв. 144</v>
      </c>
      <c r="E125" s="73">
        <v>1934.2</v>
      </c>
      <c r="F125" s="73">
        <v>1934.2</v>
      </c>
      <c r="G125" s="73">
        <v>1934.2</v>
      </c>
      <c r="H125" s="73">
        <v>1934.2</v>
      </c>
      <c r="I125" s="73">
        <v>1934.2</v>
      </c>
      <c r="J125" s="73">
        <v>1934.2</v>
      </c>
      <c r="K125" s="73">
        <v>1934.2</v>
      </c>
      <c r="L125" s="73">
        <v>1934.2</v>
      </c>
      <c r="M125" s="73">
        <v>1934.2</v>
      </c>
      <c r="N125" s="73">
        <v>1934.2</v>
      </c>
      <c r="O125" s="73">
        <v>1934.2</v>
      </c>
      <c r="P125" s="73">
        <v>1934.2</v>
      </c>
      <c r="Q125" s="76">
        <v>23210.400000000001</v>
      </c>
    </row>
    <row r="126" spans="1:17" x14ac:dyDescent="0.2">
      <c r="A126" s="71" t="s">
        <v>407</v>
      </c>
      <c r="B126" s="33" t="s">
        <v>260</v>
      </c>
      <c r="C126" s="72" t="s">
        <v>84</v>
      </c>
      <c r="D126" s="23" t="str">
        <f t="shared" si="2"/>
        <v>127247, Москва г, Бескудниковский, Дмитровское ш, дом № 90, корпус 2, Кв. 52</v>
      </c>
      <c r="E126" s="73">
        <v>1970.02</v>
      </c>
      <c r="F126" s="73">
        <v>1970.02</v>
      </c>
      <c r="G126" s="73">
        <v>1970.02</v>
      </c>
      <c r="H126" s="73">
        <v>1970.02</v>
      </c>
      <c r="I126" s="73">
        <v>1970.02</v>
      </c>
      <c r="J126" s="73">
        <v>1970.02</v>
      </c>
      <c r="K126" s="73">
        <v>1970.02</v>
      </c>
      <c r="L126" s="73">
        <v>1970.02</v>
      </c>
      <c r="M126" s="73">
        <v>1970.02</v>
      </c>
      <c r="N126" s="73">
        <v>1970.02</v>
      </c>
      <c r="O126" s="73">
        <v>1970.02</v>
      </c>
      <c r="P126" s="73">
        <v>1970.02</v>
      </c>
      <c r="Q126" s="76">
        <v>23640.240000000002</v>
      </c>
    </row>
    <row r="127" spans="1:17" x14ac:dyDescent="0.2">
      <c r="A127" s="71" t="s">
        <v>413</v>
      </c>
      <c r="B127" s="33" t="s">
        <v>260</v>
      </c>
      <c r="C127" s="72" t="s">
        <v>18</v>
      </c>
      <c r="D127" s="23" t="str">
        <f t="shared" si="2"/>
        <v>127247, Москва г, Бескудниковский, Дмитровское ш, дом № 90, корпус 2, Кв. 57</v>
      </c>
      <c r="E127" s="73">
        <v>2435.66</v>
      </c>
      <c r="F127" s="73">
        <v>2435.66</v>
      </c>
      <c r="G127" s="73">
        <v>2435.66</v>
      </c>
      <c r="H127" s="73">
        <v>2435.66</v>
      </c>
      <c r="I127" s="73">
        <v>2435.66</v>
      </c>
      <c r="J127" s="73">
        <v>2435.66</v>
      </c>
      <c r="K127" s="73">
        <v>2435.66</v>
      </c>
      <c r="L127" s="73">
        <v>2435.66</v>
      </c>
      <c r="M127" s="73">
        <v>2435.66</v>
      </c>
      <c r="N127" s="73">
        <v>2435.66</v>
      </c>
      <c r="O127" s="73">
        <v>2435.66</v>
      </c>
      <c r="P127" s="73">
        <v>2435.66</v>
      </c>
      <c r="Q127" s="76">
        <v>29227.919999999998</v>
      </c>
    </row>
    <row r="128" spans="1:17" x14ac:dyDescent="0.2">
      <c r="A128" s="71" t="s">
        <v>451</v>
      </c>
      <c r="B128" s="33" t="s">
        <v>260</v>
      </c>
      <c r="C128" s="72" t="s">
        <v>28</v>
      </c>
      <c r="D128" s="23" t="str">
        <f t="shared" si="2"/>
        <v>127247, Москва г, Бескудниковский, Дмитровское ш, дом № 90, корпус 2, Кв. 91</v>
      </c>
      <c r="E128" s="73">
        <v>1917.92</v>
      </c>
      <c r="F128" s="73">
        <v>1917.92</v>
      </c>
      <c r="G128" s="73">
        <v>1917.92</v>
      </c>
      <c r="H128" s="73">
        <v>1917.92</v>
      </c>
      <c r="I128" s="73">
        <v>1917.92</v>
      </c>
      <c r="J128" s="73">
        <v>1917.92</v>
      </c>
      <c r="K128" s="73">
        <v>1917.92</v>
      </c>
      <c r="L128" s="73">
        <v>1917.92</v>
      </c>
      <c r="M128" s="73">
        <v>1917.92</v>
      </c>
      <c r="N128" s="73">
        <v>1917.92</v>
      </c>
      <c r="O128" s="73">
        <v>1917.92</v>
      </c>
      <c r="P128" s="73">
        <v>1917.92</v>
      </c>
      <c r="Q128" s="76">
        <v>23015.040000000001</v>
      </c>
    </row>
    <row r="129" spans="1:17" x14ac:dyDescent="0.2">
      <c r="A129" s="71" t="s">
        <v>363</v>
      </c>
      <c r="B129" s="33" t="s">
        <v>260</v>
      </c>
      <c r="C129" s="72" t="s">
        <v>44</v>
      </c>
      <c r="D129" s="23" t="str">
        <f t="shared" si="2"/>
        <v>127247, Москва г, Бескудниковский, Дмитровское ш, дом № 90, корпус 2, Кв. 19</v>
      </c>
      <c r="E129" s="73">
        <v>1911.41</v>
      </c>
      <c r="F129" s="73">
        <v>1911.41</v>
      </c>
      <c r="G129" s="73">
        <v>1911.41</v>
      </c>
      <c r="H129" s="73">
        <v>1911.41</v>
      </c>
      <c r="I129" s="73">
        <v>1911.41</v>
      </c>
      <c r="J129" s="73">
        <v>1911.41</v>
      </c>
      <c r="K129" s="73">
        <v>1911.41</v>
      </c>
      <c r="L129" s="73">
        <v>1911.41</v>
      </c>
      <c r="M129" s="73">
        <v>1911.41</v>
      </c>
      <c r="N129" s="73">
        <v>1911.41</v>
      </c>
      <c r="O129" s="73">
        <v>1911.41</v>
      </c>
      <c r="P129" s="73">
        <v>1911.41</v>
      </c>
      <c r="Q129" s="76">
        <v>22936.92</v>
      </c>
    </row>
    <row r="130" spans="1:17" x14ac:dyDescent="0.2">
      <c r="A130" s="71" t="s">
        <v>300</v>
      </c>
      <c r="B130" s="33" t="s">
        <v>260</v>
      </c>
      <c r="C130" s="72" t="s">
        <v>56</v>
      </c>
      <c r="D130" s="23" t="str">
        <f t="shared" si="2"/>
        <v>127247, Москва г, Бескудниковский, Дмитровское ш, дом № 90, корпус 2, Кв. 134</v>
      </c>
      <c r="E130" s="73">
        <v>1253.6500000000001</v>
      </c>
      <c r="F130" s="73">
        <v>1253.6500000000001</v>
      </c>
      <c r="G130" s="73">
        <v>1253.6500000000001</v>
      </c>
      <c r="H130" s="73">
        <v>1253.6500000000001</v>
      </c>
      <c r="I130" s="73">
        <v>1253.6500000000001</v>
      </c>
      <c r="J130" s="73">
        <v>1253.6500000000001</v>
      </c>
      <c r="K130" s="73">
        <v>1253.6500000000001</v>
      </c>
      <c r="L130" s="73">
        <v>1253.6500000000001</v>
      </c>
      <c r="M130" s="73">
        <v>1253.6500000000001</v>
      </c>
      <c r="N130" s="73">
        <v>1253.6500000000001</v>
      </c>
      <c r="O130" s="73">
        <v>1253.6500000000001</v>
      </c>
      <c r="P130" s="73">
        <v>1253.6500000000001</v>
      </c>
      <c r="Q130" s="76">
        <v>15043.8</v>
      </c>
    </row>
    <row r="131" spans="1:17" x14ac:dyDescent="0.2">
      <c r="A131" s="71" t="s">
        <v>457</v>
      </c>
      <c r="B131" s="33" t="s">
        <v>260</v>
      </c>
      <c r="C131" s="72" t="s">
        <v>113</v>
      </c>
      <c r="D131" s="23" t="str">
        <f t="shared" si="2"/>
        <v>127247, Москва г, Бескудниковский, Дмитровское ш, дом № 90, корпус 2, Кв. 97</v>
      </c>
      <c r="E131" s="73">
        <v>2487.7600000000002</v>
      </c>
      <c r="F131" s="73">
        <v>2487.7600000000002</v>
      </c>
      <c r="G131" s="73">
        <v>2487.7600000000002</v>
      </c>
      <c r="H131" s="73">
        <v>2487.7600000000002</v>
      </c>
      <c r="I131" s="73">
        <v>2487.7600000000002</v>
      </c>
      <c r="J131" s="73">
        <v>2487.7600000000002</v>
      </c>
      <c r="K131" s="73">
        <v>2487.7600000000002</v>
      </c>
      <c r="L131" s="73">
        <v>2487.7600000000002</v>
      </c>
      <c r="M131" s="73">
        <v>2487.7600000000002</v>
      </c>
      <c r="N131" s="73">
        <v>2487.7600000000002</v>
      </c>
      <c r="O131" s="73">
        <v>2487.7600000000002</v>
      </c>
      <c r="P131" s="73">
        <v>2487.7600000000002</v>
      </c>
      <c r="Q131" s="76">
        <v>29853.119999999999</v>
      </c>
    </row>
    <row r="132" spans="1:17" x14ac:dyDescent="0.2">
      <c r="A132" s="71" t="s">
        <v>314</v>
      </c>
      <c r="B132" s="33" t="s">
        <v>260</v>
      </c>
      <c r="C132" s="72" t="s">
        <v>25</v>
      </c>
      <c r="D132" s="23" t="str">
        <f t="shared" ref="D132:D195" si="3">CONCATENATE(B132, ", ", C132)</f>
        <v>127247, Москва г, Бескудниковский, Дмитровское ш, дом № 90, корпус 2, Кв. 147</v>
      </c>
      <c r="E132" s="73">
        <v>1914.66</v>
      </c>
      <c r="F132" s="73">
        <v>1914.66</v>
      </c>
      <c r="G132" s="73">
        <v>1914.66</v>
      </c>
      <c r="H132" s="73">
        <v>1914.66</v>
      </c>
      <c r="I132" s="73">
        <v>1914.66</v>
      </c>
      <c r="J132" s="73">
        <v>1914.66</v>
      </c>
      <c r="K132" s="73">
        <v>1914.66</v>
      </c>
      <c r="L132" s="73">
        <v>1914.66</v>
      </c>
      <c r="M132" s="73">
        <v>1914.66</v>
      </c>
      <c r="N132" s="73">
        <v>1914.66</v>
      </c>
      <c r="O132" s="73">
        <v>1914.66</v>
      </c>
      <c r="P132" s="73">
        <v>1914.66</v>
      </c>
      <c r="Q132" s="76">
        <v>22975.919999999998</v>
      </c>
    </row>
    <row r="133" spans="1:17" x14ac:dyDescent="0.2">
      <c r="A133" s="71" t="s">
        <v>346</v>
      </c>
      <c r="B133" s="33" t="s">
        <v>260</v>
      </c>
      <c r="C133" s="72" t="s">
        <v>142</v>
      </c>
      <c r="D133" s="23" t="str">
        <f t="shared" si="3"/>
        <v>127247, Москва г, Бескудниковский, Дмитровское ш, дом № 90, корпус 2, Кв. 176</v>
      </c>
      <c r="E133" s="73">
        <v>1927.69</v>
      </c>
      <c r="F133" s="73">
        <v>1927.69</v>
      </c>
      <c r="G133" s="73">
        <v>1927.69</v>
      </c>
      <c r="H133" s="73">
        <v>1927.69</v>
      </c>
      <c r="I133" s="73">
        <v>1927.69</v>
      </c>
      <c r="J133" s="73">
        <v>1927.69</v>
      </c>
      <c r="K133" s="73">
        <v>1927.69</v>
      </c>
      <c r="L133" s="73">
        <v>1927.69</v>
      </c>
      <c r="M133" s="73">
        <v>1927.69</v>
      </c>
      <c r="N133" s="73">
        <v>1927.69</v>
      </c>
      <c r="O133" s="73">
        <v>1927.69</v>
      </c>
      <c r="P133" s="73">
        <v>1927.69</v>
      </c>
      <c r="Q133" s="76">
        <v>23132.28</v>
      </c>
    </row>
    <row r="134" spans="1:17" x14ac:dyDescent="0.2">
      <c r="A134" s="71" t="s">
        <v>355</v>
      </c>
      <c r="B134" s="33" t="s">
        <v>260</v>
      </c>
      <c r="C134" s="72" t="s">
        <v>174</v>
      </c>
      <c r="D134" s="23" t="str">
        <f t="shared" si="3"/>
        <v>127247, Москва г, Бескудниковский, Дмитровское ш, дом № 90, корпус 2, Кв. 183</v>
      </c>
      <c r="E134" s="73">
        <v>1908.15</v>
      </c>
      <c r="F134" s="73">
        <v>1908.15</v>
      </c>
      <c r="G134" s="73">
        <v>1908.15</v>
      </c>
      <c r="H134" s="73">
        <v>1908.15</v>
      </c>
      <c r="I134" s="73">
        <v>1908.15</v>
      </c>
      <c r="J134" s="73">
        <v>1908.15</v>
      </c>
      <c r="K134" s="73">
        <v>1908.15</v>
      </c>
      <c r="L134" s="73">
        <v>1908.15</v>
      </c>
      <c r="M134" s="73">
        <v>1908.15</v>
      </c>
      <c r="N134" s="74">
        <v>61.55</v>
      </c>
      <c r="O134" s="75"/>
      <c r="P134" s="75"/>
      <c r="Q134" s="76">
        <v>17234.900000000001</v>
      </c>
    </row>
    <row r="135" spans="1:17" x14ac:dyDescent="0.2">
      <c r="A135" s="71" t="s">
        <v>353</v>
      </c>
      <c r="B135" s="33" t="s">
        <v>260</v>
      </c>
      <c r="C135" s="72" t="s">
        <v>115</v>
      </c>
      <c r="D135" s="23" t="str">
        <f t="shared" si="3"/>
        <v>127247, Москва г, Бескудниковский, Дмитровское ш, дом № 90, корпус 2, Кв. 181</v>
      </c>
      <c r="E135" s="73">
        <v>2484.5100000000002</v>
      </c>
      <c r="F135" s="73">
        <v>2484.5100000000002</v>
      </c>
      <c r="G135" s="73">
        <v>2484.5100000000002</v>
      </c>
      <c r="H135" s="73">
        <v>2484.5100000000002</v>
      </c>
      <c r="I135" s="73">
        <v>2484.5100000000002</v>
      </c>
      <c r="J135" s="73">
        <v>2484.5100000000002</v>
      </c>
      <c r="K135" s="73">
        <v>2484.5100000000002</v>
      </c>
      <c r="L135" s="73">
        <v>2484.5100000000002</v>
      </c>
      <c r="M135" s="73">
        <v>2484.5100000000002</v>
      </c>
      <c r="N135" s="73">
        <v>2484.5100000000002</v>
      </c>
      <c r="O135" s="73">
        <v>2484.5100000000002</v>
      </c>
      <c r="P135" s="73">
        <v>2484.5100000000002</v>
      </c>
      <c r="Q135" s="76">
        <v>29814.12</v>
      </c>
    </row>
    <row r="136" spans="1:17" x14ac:dyDescent="0.2">
      <c r="A136" s="71" t="s">
        <v>320</v>
      </c>
      <c r="B136" s="33" t="s">
        <v>260</v>
      </c>
      <c r="C136" s="72" t="s">
        <v>45</v>
      </c>
      <c r="D136" s="23" t="str">
        <f t="shared" si="3"/>
        <v>127247, Москва г, Бескудниковский, Дмитровское ш, дом № 90, корпус 2, Кв. 152</v>
      </c>
      <c r="E136" s="73">
        <v>1924.43</v>
      </c>
      <c r="F136" s="73">
        <v>1924.43</v>
      </c>
      <c r="G136" s="73">
        <v>1924.43</v>
      </c>
      <c r="H136" s="73">
        <v>1924.43</v>
      </c>
      <c r="I136" s="73">
        <v>1924.43</v>
      </c>
      <c r="J136" s="73">
        <v>1924.43</v>
      </c>
      <c r="K136" s="73">
        <v>1924.43</v>
      </c>
      <c r="L136" s="73">
        <v>1924.43</v>
      </c>
      <c r="M136" s="73">
        <v>1924.43</v>
      </c>
      <c r="N136" s="73">
        <v>1924.43</v>
      </c>
      <c r="O136" s="73">
        <v>1924.43</v>
      </c>
      <c r="P136" s="73">
        <v>1924.43</v>
      </c>
      <c r="Q136" s="76">
        <v>23093.16</v>
      </c>
    </row>
    <row r="137" spans="1:17" x14ac:dyDescent="0.2">
      <c r="A137" s="71" t="s">
        <v>370</v>
      </c>
      <c r="B137" s="33" t="s">
        <v>260</v>
      </c>
      <c r="C137" s="72" t="s">
        <v>32</v>
      </c>
      <c r="D137" s="23" t="str">
        <f t="shared" si="3"/>
        <v>127247, Москва г, Бескудниковский, Дмитровское ш, дом № 90, корпус 2, Кв. 21</v>
      </c>
      <c r="E137" s="73">
        <v>2429.15</v>
      </c>
      <c r="F137" s="73">
        <v>2429.15</v>
      </c>
      <c r="G137" s="73">
        <v>2429.15</v>
      </c>
      <c r="H137" s="73">
        <v>2429.15</v>
      </c>
      <c r="I137" s="73">
        <v>2429.15</v>
      </c>
      <c r="J137" s="73">
        <v>2429.15</v>
      </c>
      <c r="K137" s="73">
        <v>2429.15</v>
      </c>
      <c r="L137" s="73">
        <v>2429.15</v>
      </c>
      <c r="M137" s="73">
        <v>2429.15</v>
      </c>
      <c r="N137" s="73">
        <v>2429.15</v>
      </c>
      <c r="O137" s="73">
        <v>2429.15</v>
      </c>
      <c r="P137" s="73">
        <v>2429.15</v>
      </c>
      <c r="Q137" s="76">
        <v>29149.8</v>
      </c>
    </row>
    <row r="138" spans="1:17" x14ac:dyDescent="0.2">
      <c r="A138" s="71" t="s">
        <v>380</v>
      </c>
      <c r="B138" s="33" t="s">
        <v>260</v>
      </c>
      <c r="C138" s="72" t="s">
        <v>189</v>
      </c>
      <c r="D138" s="23" t="str">
        <f t="shared" si="3"/>
        <v>127247, Москва г, Бескудниковский, Дмитровское ш, дом № 90, корпус 2, Кв. 3</v>
      </c>
      <c r="E138" s="73">
        <v>1826.75</v>
      </c>
      <c r="F138" s="73">
        <v>1826.75</v>
      </c>
      <c r="G138" s="73">
        <v>1826.75</v>
      </c>
      <c r="H138" s="73">
        <v>1826.75</v>
      </c>
      <c r="I138" s="73">
        <v>1826.75</v>
      </c>
      <c r="J138" s="73">
        <v>1826.75</v>
      </c>
      <c r="K138" s="73">
        <v>1826.75</v>
      </c>
      <c r="L138" s="73">
        <v>1826.75</v>
      </c>
      <c r="M138" s="73">
        <v>1826.75</v>
      </c>
      <c r="N138" s="73">
        <v>1826.75</v>
      </c>
      <c r="O138" s="73">
        <v>1826.75</v>
      </c>
      <c r="P138" s="73">
        <v>1826.75</v>
      </c>
      <c r="Q138" s="76">
        <v>21921</v>
      </c>
    </row>
    <row r="139" spans="1:17" x14ac:dyDescent="0.2">
      <c r="A139" s="71" t="s">
        <v>417</v>
      </c>
      <c r="B139" s="33" t="s">
        <v>260</v>
      </c>
      <c r="C139" s="72" t="s">
        <v>22</v>
      </c>
      <c r="D139" s="23" t="str">
        <f t="shared" si="3"/>
        <v>127247, Москва г, Бескудниковский, Дмитровское ш, дом № 90, корпус 2, Кв. 60</v>
      </c>
      <c r="E139" s="73">
        <v>1976.53</v>
      </c>
      <c r="F139" s="73">
        <v>1976.53</v>
      </c>
      <c r="G139" s="73">
        <v>1976.53</v>
      </c>
      <c r="H139" s="73">
        <v>1976.53</v>
      </c>
      <c r="I139" s="73">
        <v>1976.53</v>
      </c>
      <c r="J139" s="73">
        <v>1976.53</v>
      </c>
      <c r="K139" s="73">
        <v>1976.53</v>
      </c>
      <c r="L139" s="73">
        <v>1976.53</v>
      </c>
      <c r="M139" s="73">
        <v>1976.53</v>
      </c>
      <c r="N139" s="73">
        <v>1976.53</v>
      </c>
      <c r="O139" s="73">
        <v>1976.53</v>
      </c>
      <c r="P139" s="73">
        <v>1976.53</v>
      </c>
      <c r="Q139" s="76">
        <v>23718.36</v>
      </c>
    </row>
    <row r="140" spans="1:17" x14ac:dyDescent="0.2">
      <c r="A140" s="71" t="s">
        <v>377</v>
      </c>
      <c r="B140" s="33" t="s">
        <v>260</v>
      </c>
      <c r="C140" s="72" t="s">
        <v>78</v>
      </c>
      <c r="D140" s="23" t="str">
        <f t="shared" si="3"/>
        <v>127247, Москва г, Бескудниковский, Дмитровское ш, дом № 90, корпус 2, Кв. 27</v>
      </c>
      <c r="E140" s="73">
        <v>1917.92</v>
      </c>
      <c r="F140" s="73">
        <v>1917.92</v>
      </c>
      <c r="G140" s="73">
        <v>1917.92</v>
      </c>
      <c r="H140" s="73">
        <v>1917.92</v>
      </c>
      <c r="I140" s="73">
        <v>1917.92</v>
      </c>
      <c r="J140" s="73">
        <v>1917.92</v>
      </c>
      <c r="K140" s="73">
        <v>1917.92</v>
      </c>
      <c r="L140" s="73">
        <v>1917.92</v>
      </c>
      <c r="M140" s="73">
        <v>1917.92</v>
      </c>
      <c r="N140" s="73">
        <v>1917.92</v>
      </c>
      <c r="O140" s="73">
        <v>1917.92</v>
      </c>
      <c r="P140" s="73">
        <v>1917.92</v>
      </c>
      <c r="Q140" s="76">
        <v>23015.040000000001</v>
      </c>
    </row>
    <row r="141" spans="1:17" x14ac:dyDescent="0.2">
      <c r="A141" s="71" t="s">
        <v>441</v>
      </c>
      <c r="B141" s="33" t="s">
        <v>260</v>
      </c>
      <c r="C141" s="72" t="s">
        <v>96</v>
      </c>
      <c r="D141" s="23" t="str">
        <f t="shared" si="3"/>
        <v>127247, Москва г, Бескудниковский, Дмитровское ш, дом № 90, корпус 2, Кв. 82</v>
      </c>
      <c r="E141" s="73">
        <v>1263.42</v>
      </c>
      <c r="F141" s="73">
        <v>1263.42</v>
      </c>
      <c r="G141" s="73">
        <v>1263.42</v>
      </c>
      <c r="H141" s="73">
        <v>1263.42</v>
      </c>
      <c r="I141" s="73">
        <v>1263.42</v>
      </c>
      <c r="J141" s="73">
        <v>1263.42</v>
      </c>
      <c r="K141" s="73">
        <v>1263.42</v>
      </c>
      <c r="L141" s="73">
        <v>1263.42</v>
      </c>
      <c r="M141" s="73">
        <v>1263.42</v>
      </c>
      <c r="N141" s="73">
        <v>1263.42</v>
      </c>
      <c r="O141" s="73">
        <v>1263.42</v>
      </c>
      <c r="P141" s="73">
        <v>1263.42</v>
      </c>
      <c r="Q141" s="76">
        <v>15161.04</v>
      </c>
    </row>
    <row r="142" spans="1:17" x14ac:dyDescent="0.2">
      <c r="A142" s="71" t="s">
        <v>307</v>
      </c>
      <c r="B142" s="33" t="s">
        <v>260</v>
      </c>
      <c r="C142" s="72" t="s">
        <v>37</v>
      </c>
      <c r="D142" s="23" t="str">
        <f t="shared" si="3"/>
        <v>127247, Москва г, Бескудниковский, Дмитровское ш, дом № 90, корпус 2, Кв. 140</v>
      </c>
      <c r="E142" s="73">
        <v>1921.18</v>
      </c>
      <c r="F142" s="73">
        <v>1921.18</v>
      </c>
      <c r="G142" s="73">
        <v>1921.18</v>
      </c>
      <c r="H142" s="73">
        <v>1921.18</v>
      </c>
      <c r="I142" s="73">
        <v>1921.18</v>
      </c>
      <c r="J142" s="73">
        <v>1921.18</v>
      </c>
      <c r="K142" s="73">
        <v>1921.18</v>
      </c>
      <c r="L142" s="73">
        <v>1921.18</v>
      </c>
      <c r="M142" s="73">
        <v>1921.18</v>
      </c>
      <c r="N142" s="73">
        <v>1921.18</v>
      </c>
      <c r="O142" s="73">
        <v>1921.18</v>
      </c>
      <c r="P142" s="73">
        <v>1921.18</v>
      </c>
      <c r="Q142" s="76">
        <v>23054.16</v>
      </c>
    </row>
    <row r="143" spans="1:17" x14ac:dyDescent="0.2">
      <c r="A143" s="71" t="s">
        <v>313</v>
      </c>
      <c r="B143" s="33" t="s">
        <v>260</v>
      </c>
      <c r="C143" s="72" t="s">
        <v>158</v>
      </c>
      <c r="D143" s="23" t="str">
        <f t="shared" si="3"/>
        <v>127247, Москва г, Бескудниковский, Дмитровское ш, дом № 90, корпус 2, Кв. 146</v>
      </c>
      <c r="E143" s="73">
        <v>1256.9100000000001</v>
      </c>
      <c r="F143" s="73">
        <v>1256.9100000000001</v>
      </c>
      <c r="G143" s="73">
        <v>1256.9100000000001</v>
      </c>
      <c r="H143" s="73">
        <v>1256.9100000000001</v>
      </c>
      <c r="I143" s="73">
        <v>1256.9100000000001</v>
      </c>
      <c r="J143" s="73">
        <v>1256.9100000000001</v>
      </c>
      <c r="K143" s="73">
        <v>1256.9100000000001</v>
      </c>
      <c r="L143" s="73">
        <v>1256.9100000000001</v>
      </c>
      <c r="M143" s="73">
        <v>1256.9100000000001</v>
      </c>
      <c r="N143" s="73">
        <v>1256.9100000000001</v>
      </c>
      <c r="O143" s="73">
        <v>1256.9100000000001</v>
      </c>
      <c r="P143" s="73">
        <v>1256.9100000000001</v>
      </c>
      <c r="Q143" s="76">
        <v>15082.92</v>
      </c>
    </row>
    <row r="144" spans="1:17" x14ac:dyDescent="0.2">
      <c r="A144" s="71" t="s">
        <v>336</v>
      </c>
      <c r="B144" s="33" t="s">
        <v>260</v>
      </c>
      <c r="C144" s="72" t="s">
        <v>95</v>
      </c>
      <c r="D144" s="23" t="str">
        <f t="shared" si="3"/>
        <v>127247, Москва г, Бескудниковский, Дмитровское ш, дом № 90, корпус 2, Кв. 167</v>
      </c>
      <c r="E144" s="73">
        <v>1908.15</v>
      </c>
      <c r="F144" s="73">
        <v>1908.15</v>
      </c>
      <c r="G144" s="73">
        <v>1908.15</v>
      </c>
      <c r="H144" s="73">
        <v>1908.15</v>
      </c>
      <c r="I144" s="73">
        <v>1908.15</v>
      </c>
      <c r="J144" s="73">
        <v>1908.15</v>
      </c>
      <c r="K144" s="73">
        <v>1908.15</v>
      </c>
      <c r="L144" s="73">
        <v>1908.15</v>
      </c>
      <c r="M144" s="73">
        <v>1908.15</v>
      </c>
      <c r="N144" s="73">
        <v>1908.15</v>
      </c>
      <c r="O144" s="73">
        <v>1908.15</v>
      </c>
      <c r="P144" s="73">
        <v>1908.15</v>
      </c>
      <c r="Q144" s="76">
        <v>22897.8</v>
      </c>
    </row>
    <row r="145" spans="1:17" x14ac:dyDescent="0.2">
      <c r="A145" s="71" t="s">
        <v>295</v>
      </c>
      <c r="B145" s="33" t="s">
        <v>260</v>
      </c>
      <c r="C145" s="72" t="s">
        <v>108</v>
      </c>
      <c r="D145" s="23" t="str">
        <f t="shared" si="3"/>
        <v>127247, Москва г, Бескудниковский, Дмитровское ш, дом № 90, корпус 2, Кв. 13</v>
      </c>
      <c r="E145" s="73">
        <v>2419.38</v>
      </c>
      <c r="F145" s="73">
        <v>2419.38</v>
      </c>
      <c r="G145" s="73">
        <v>2419.38</v>
      </c>
      <c r="H145" s="73">
        <v>2419.38</v>
      </c>
      <c r="I145" s="73">
        <v>2419.38</v>
      </c>
      <c r="J145" s="73">
        <v>2419.38</v>
      </c>
      <c r="K145" s="73">
        <v>2419.38</v>
      </c>
      <c r="L145" s="73">
        <v>2419.38</v>
      </c>
      <c r="M145" s="73">
        <v>2419.38</v>
      </c>
      <c r="N145" s="73">
        <v>2419.38</v>
      </c>
      <c r="O145" s="73">
        <v>2419.38</v>
      </c>
      <c r="P145" s="73">
        <v>2419.38</v>
      </c>
      <c r="Q145" s="76">
        <v>29032.560000000001</v>
      </c>
    </row>
    <row r="146" spans="1:17" x14ac:dyDescent="0.2">
      <c r="A146" s="71" t="s">
        <v>306</v>
      </c>
      <c r="B146" s="33" t="s">
        <v>260</v>
      </c>
      <c r="C146" s="72" t="s">
        <v>169</v>
      </c>
      <c r="D146" s="23" t="str">
        <f t="shared" si="3"/>
        <v>127247, Москва г, Бескудниковский, Дмитровское ш, дом № 90, корпус 2, Кв. 14</v>
      </c>
      <c r="E146" s="73">
        <v>1250.3900000000001</v>
      </c>
      <c r="F146" s="73">
        <v>1250.3900000000001</v>
      </c>
      <c r="G146" s="73">
        <v>1250.3900000000001</v>
      </c>
      <c r="H146" s="73">
        <v>1250.3900000000001</v>
      </c>
      <c r="I146" s="73">
        <v>1250.3900000000001</v>
      </c>
      <c r="J146" s="73">
        <v>1250.3900000000001</v>
      </c>
      <c r="K146" s="73">
        <v>1250.3900000000001</v>
      </c>
      <c r="L146" s="73">
        <v>1250.3900000000001</v>
      </c>
      <c r="M146" s="73">
        <v>1250.3900000000001</v>
      </c>
      <c r="N146" s="73">
        <v>1250.3900000000001</v>
      </c>
      <c r="O146" s="73">
        <v>1250.3900000000001</v>
      </c>
      <c r="P146" s="73">
        <v>1250.3900000000001</v>
      </c>
      <c r="Q146" s="76">
        <v>15004.68</v>
      </c>
    </row>
    <row r="147" spans="1:17" x14ac:dyDescent="0.2">
      <c r="A147" s="71" t="s">
        <v>288</v>
      </c>
      <c r="B147" s="33" t="s">
        <v>260</v>
      </c>
      <c r="C147" s="72" t="s">
        <v>64</v>
      </c>
      <c r="D147" s="23" t="str">
        <f t="shared" si="3"/>
        <v>127247, Москва г, Бескудниковский, Дмитровское ш, дом № 90, корпус 2, Кв. 123</v>
      </c>
      <c r="E147" s="73">
        <v>1914.66</v>
      </c>
      <c r="F147" s="73">
        <v>1914.66</v>
      </c>
      <c r="G147" s="73">
        <v>1914.66</v>
      </c>
      <c r="H147" s="73">
        <v>1914.66</v>
      </c>
      <c r="I147" s="73">
        <v>1914.66</v>
      </c>
      <c r="J147" s="73">
        <v>1914.66</v>
      </c>
      <c r="K147" s="73">
        <v>1914.66</v>
      </c>
      <c r="L147" s="73">
        <v>1914.66</v>
      </c>
      <c r="M147" s="73">
        <v>1914.66</v>
      </c>
      <c r="N147" s="73">
        <v>1914.66</v>
      </c>
      <c r="O147" s="73">
        <v>1914.66</v>
      </c>
      <c r="P147" s="73">
        <v>1914.66</v>
      </c>
      <c r="Q147" s="76">
        <v>22975.919999999998</v>
      </c>
    </row>
    <row r="148" spans="1:17" x14ac:dyDescent="0.2">
      <c r="A148" s="71" t="s">
        <v>278</v>
      </c>
      <c r="B148" s="33" t="s">
        <v>260</v>
      </c>
      <c r="C148" s="72" t="s">
        <v>47</v>
      </c>
      <c r="D148" s="23" t="str">
        <f t="shared" si="3"/>
        <v>127247, Москва г, Бескудниковский, Дмитровское ш, дом № 90, корпус 2, Кв. 114</v>
      </c>
      <c r="E148" s="73">
        <v>1253.6500000000001</v>
      </c>
      <c r="F148" s="73">
        <v>1253.6500000000001</v>
      </c>
      <c r="G148" s="73">
        <v>1253.6500000000001</v>
      </c>
      <c r="H148" s="73">
        <v>1253.6500000000001</v>
      </c>
      <c r="I148" s="73">
        <v>1253.6500000000001</v>
      </c>
      <c r="J148" s="73">
        <v>1253.6500000000001</v>
      </c>
      <c r="K148" s="73">
        <v>1253.6500000000001</v>
      </c>
      <c r="L148" s="73">
        <v>1253.6500000000001</v>
      </c>
      <c r="M148" s="73">
        <v>1253.6500000000001</v>
      </c>
      <c r="N148" s="73">
        <v>1253.6500000000001</v>
      </c>
      <c r="O148" s="73">
        <v>1253.6500000000001</v>
      </c>
      <c r="P148" s="73">
        <v>1253.6500000000001</v>
      </c>
      <c r="Q148" s="76">
        <v>15043.8</v>
      </c>
    </row>
    <row r="149" spans="1:17" x14ac:dyDescent="0.2">
      <c r="A149" s="71" t="s">
        <v>330</v>
      </c>
      <c r="B149" s="33" t="s">
        <v>260</v>
      </c>
      <c r="C149" s="72" t="s">
        <v>147</v>
      </c>
      <c r="D149" s="23" t="str">
        <f t="shared" si="3"/>
        <v>127247, Москва г, Бескудниковский, Дмитровское ш, дом № 90, корпус 2, Кв. 161</v>
      </c>
      <c r="E149" s="73">
        <v>2491.02</v>
      </c>
      <c r="F149" s="73">
        <v>2491.02</v>
      </c>
      <c r="G149" s="73">
        <v>2491.02</v>
      </c>
      <c r="H149" s="73">
        <v>2491.02</v>
      </c>
      <c r="I149" s="73">
        <v>2491.02</v>
      </c>
      <c r="J149" s="73">
        <v>2491.02</v>
      </c>
      <c r="K149" s="73">
        <v>2491.02</v>
      </c>
      <c r="L149" s="73">
        <v>2491.02</v>
      </c>
      <c r="M149" s="73">
        <v>2491.02</v>
      </c>
      <c r="N149" s="73">
        <v>2491.02</v>
      </c>
      <c r="O149" s="73">
        <v>2491.02</v>
      </c>
      <c r="P149" s="73">
        <v>2491.02</v>
      </c>
      <c r="Q149" s="76">
        <v>29892.240000000002</v>
      </c>
    </row>
    <row r="150" spans="1:17" x14ac:dyDescent="0.2">
      <c r="A150" s="71" t="s">
        <v>287</v>
      </c>
      <c r="B150" s="33" t="s">
        <v>260</v>
      </c>
      <c r="C150" s="72" t="s">
        <v>65</v>
      </c>
      <c r="D150" s="23" t="str">
        <f t="shared" si="3"/>
        <v>127247, Москва г, Бескудниковский, Дмитровское ш, дом № 90, корпус 2, Кв. 122</v>
      </c>
      <c r="E150" s="73">
        <v>1250.3900000000001</v>
      </c>
      <c r="F150" s="73">
        <v>1250.3900000000001</v>
      </c>
      <c r="G150" s="73">
        <v>1250.3900000000001</v>
      </c>
      <c r="H150" s="73">
        <v>1250.3900000000001</v>
      </c>
      <c r="I150" s="73">
        <v>1250.3900000000001</v>
      </c>
      <c r="J150" s="73">
        <v>1250.3900000000001</v>
      </c>
      <c r="K150" s="73">
        <v>1250.3900000000001</v>
      </c>
      <c r="L150" s="73">
        <v>1250.3900000000001</v>
      </c>
      <c r="M150" s="73">
        <v>1250.3900000000001</v>
      </c>
      <c r="N150" s="73">
        <v>1250.3900000000001</v>
      </c>
      <c r="O150" s="73">
        <v>1250.3900000000001</v>
      </c>
      <c r="P150" s="73">
        <v>1250.3900000000001</v>
      </c>
      <c r="Q150" s="76">
        <v>15004.68</v>
      </c>
    </row>
    <row r="151" spans="1:17" x14ac:dyDescent="0.2">
      <c r="A151" s="71" t="s">
        <v>344</v>
      </c>
      <c r="B151" s="33" t="s">
        <v>260</v>
      </c>
      <c r="C151" s="72" t="s">
        <v>66</v>
      </c>
      <c r="D151" s="23" t="str">
        <f t="shared" si="3"/>
        <v>127247, Москва г, Бескудниковский, Дмитровское ш, дом № 90, корпус 2, Кв. 174</v>
      </c>
      <c r="E151" s="73">
        <v>1253.6500000000001</v>
      </c>
      <c r="F151" s="73">
        <v>1253.6500000000001</v>
      </c>
      <c r="G151" s="73">
        <v>1253.6500000000001</v>
      </c>
      <c r="H151" s="73">
        <v>1253.6500000000001</v>
      </c>
      <c r="I151" s="73">
        <v>1253.6500000000001</v>
      </c>
      <c r="J151" s="73">
        <v>1253.6500000000001</v>
      </c>
      <c r="K151" s="73">
        <v>1253.6500000000001</v>
      </c>
      <c r="L151" s="73">
        <v>1253.6500000000001</v>
      </c>
      <c r="M151" s="73">
        <v>1253.6500000000001</v>
      </c>
      <c r="N151" s="73">
        <v>1253.6500000000001</v>
      </c>
      <c r="O151" s="73">
        <v>1253.6500000000001</v>
      </c>
      <c r="P151" s="73">
        <v>1253.6500000000001</v>
      </c>
      <c r="Q151" s="76">
        <v>15043.8</v>
      </c>
    </row>
    <row r="152" spans="1:17" x14ac:dyDescent="0.2">
      <c r="A152" s="71" t="s">
        <v>305</v>
      </c>
      <c r="B152" s="33" t="s">
        <v>260</v>
      </c>
      <c r="C152" s="72" t="s">
        <v>185</v>
      </c>
      <c r="D152" s="23" t="str">
        <f t="shared" si="3"/>
        <v>127247, Москва г, Бескудниковский, Дмитровское ш, дом № 90, корпус 2, Кв. 139</v>
      </c>
      <c r="E152" s="73">
        <v>1911.41</v>
      </c>
      <c r="F152" s="73">
        <v>1911.41</v>
      </c>
      <c r="G152" s="73">
        <v>1911.41</v>
      </c>
      <c r="H152" s="73">
        <v>1911.41</v>
      </c>
      <c r="I152" s="73">
        <v>1911.41</v>
      </c>
      <c r="J152" s="73">
        <v>1911.41</v>
      </c>
      <c r="K152" s="73">
        <v>1911.41</v>
      </c>
      <c r="L152" s="73">
        <v>1911.41</v>
      </c>
      <c r="M152" s="73">
        <v>1911.41</v>
      </c>
      <c r="N152" s="73">
        <v>1911.41</v>
      </c>
      <c r="O152" s="73">
        <v>1911.41</v>
      </c>
      <c r="P152" s="73">
        <v>1911.41</v>
      </c>
      <c r="Q152" s="76">
        <v>22936.92</v>
      </c>
    </row>
    <row r="153" spans="1:17" x14ac:dyDescent="0.2">
      <c r="A153" s="71" t="s">
        <v>345</v>
      </c>
      <c r="B153" s="33" t="s">
        <v>260</v>
      </c>
      <c r="C153" s="72" t="s">
        <v>150</v>
      </c>
      <c r="D153" s="23" t="str">
        <f t="shared" si="3"/>
        <v>127247, Москва г, Бескудниковский, Дмитровское ш, дом № 90, корпус 2, Кв. 175</v>
      </c>
      <c r="E153" s="73">
        <v>1917.92</v>
      </c>
      <c r="F153" s="73">
        <v>1917.92</v>
      </c>
      <c r="G153" s="73">
        <v>1917.92</v>
      </c>
      <c r="H153" s="73">
        <v>1917.92</v>
      </c>
      <c r="I153" s="73">
        <v>1917.92</v>
      </c>
      <c r="J153" s="73">
        <v>1917.92</v>
      </c>
      <c r="K153" s="73">
        <v>1917.92</v>
      </c>
      <c r="L153" s="73">
        <v>1917.92</v>
      </c>
      <c r="M153" s="73">
        <v>1917.92</v>
      </c>
      <c r="N153" s="73">
        <v>1917.92</v>
      </c>
      <c r="O153" s="73">
        <v>1917.92</v>
      </c>
      <c r="P153" s="73">
        <v>1917.92</v>
      </c>
      <c r="Q153" s="76">
        <v>23015.040000000001</v>
      </c>
    </row>
    <row r="154" spans="1:17" x14ac:dyDescent="0.2">
      <c r="A154" s="71" t="s">
        <v>326</v>
      </c>
      <c r="B154" s="33" t="s">
        <v>260</v>
      </c>
      <c r="C154" s="72" t="s">
        <v>15</v>
      </c>
      <c r="D154" s="23" t="str">
        <f t="shared" si="3"/>
        <v>127247, Москва г, Бескудниковский, Дмитровское ш, дом № 90, корпус 2, Кв. 158</v>
      </c>
      <c r="E154" s="73">
        <v>1253.6500000000001</v>
      </c>
      <c r="F154" s="73">
        <v>1253.6500000000001</v>
      </c>
      <c r="G154" s="73">
        <v>1253.6500000000001</v>
      </c>
      <c r="H154" s="73">
        <v>1253.6500000000001</v>
      </c>
      <c r="I154" s="73">
        <v>1253.6500000000001</v>
      </c>
      <c r="J154" s="73">
        <v>1253.6500000000001</v>
      </c>
      <c r="K154" s="73">
        <v>1253.6500000000001</v>
      </c>
      <c r="L154" s="73">
        <v>1253.6500000000001</v>
      </c>
      <c r="M154" s="73">
        <v>1253.6500000000001</v>
      </c>
      <c r="N154" s="73">
        <v>1253.6500000000001</v>
      </c>
      <c r="O154" s="73">
        <v>1253.6500000000001</v>
      </c>
      <c r="P154" s="73">
        <v>1253.6500000000001</v>
      </c>
      <c r="Q154" s="76">
        <v>15043.8</v>
      </c>
    </row>
    <row r="155" spans="1:17" x14ac:dyDescent="0.2">
      <c r="A155" s="71" t="s">
        <v>462</v>
      </c>
      <c r="B155" s="33" t="s">
        <v>260</v>
      </c>
      <c r="C155" s="72" t="s">
        <v>463</v>
      </c>
      <c r="D155" s="23" t="str">
        <f t="shared" si="3"/>
        <v>127247, Москва г, Бескудниковский, Дмитровское ш, дом № 90, корпус 2, Оф. 3</v>
      </c>
      <c r="E155" s="73">
        <v>3790.25</v>
      </c>
      <c r="F155" s="73">
        <v>3790.25</v>
      </c>
      <c r="G155" s="73">
        <v>3790.25</v>
      </c>
      <c r="H155" s="73">
        <v>3790.25</v>
      </c>
      <c r="I155" s="73">
        <v>3790.25</v>
      </c>
      <c r="J155" s="73">
        <v>3790.25</v>
      </c>
      <c r="K155" s="73">
        <v>3790.25</v>
      </c>
      <c r="L155" s="73">
        <v>3790.25</v>
      </c>
      <c r="M155" s="73">
        <v>3790.25</v>
      </c>
      <c r="N155" s="73">
        <v>3790.25</v>
      </c>
      <c r="O155" s="73">
        <v>3790.25</v>
      </c>
      <c r="P155" s="73">
        <v>3790.25</v>
      </c>
      <c r="Q155" s="76">
        <v>45483</v>
      </c>
    </row>
    <row r="156" spans="1:17" x14ac:dyDescent="0.2">
      <c r="A156" s="71" t="s">
        <v>293</v>
      </c>
      <c r="B156" s="33" t="s">
        <v>260</v>
      </c>
      <c r="C156" s="72" t="s">
        <v>176</v>
      </c>
      <c r="D156" s="23" t="str">
        <f t="shared" si="3"/>
        <v>127247, Москва г, Бескудниковский, Дмитровское ш, дом № 90, корпус 2, Кв. 128</v>
      </c>
      <c r="E156" s="73">
        <v>1914.66</v>
      </c>
      <c r="F156" s="73">
        <v>1914.66</v>
      </c>
      <c r="G156" s="73">
        <v>1914.66</v>
      </c>
      <c r="H156" s="73">
        <v>1914.66</v>
      </c>
      <c r="I156" s="73">
        <v>1914.66</v>
      </c>
      <c r="J156" s="73">
        <v>1914.66</v>
      </c>
      <c r="K156" s="73">
        <v>1914.66</v>
      </c>
      <c r="L156" s="73">
        <v>1914.66</v>
      </c>
      <c r="M156" s="73">
        <v>1914.66</v>
      </c>
      <c r="N156" s="73">
        <v>1914.66</v>
      </c>
      <c r="O156" s="73">
        <v>1914.66</v>
      </c>
      <c r="P156" s="73">
        <v>1914.66</v>
      </c>
      <c r="Q156" s="76">
        <v>22975.919999999998</v>
      </c>
    </row>
    <row r="157" spans="1:17" x14ac:dyDescent="0.2">
      <c r="A157" s="71" t="s">
        <v>315</v>
      </c>
      <c r="B157" s="33" t="s">
        <v>260</v>
      </c>
      <c r="C157" s="72" t="s">
        <v>128</v>
      </c>
      <c r="D157" s="23" t="str">
        <f t="shared" si="3"/>
        <v>127247, Москва г, Бескудниковский, Дмитровское ш, дом № 90, корпус 2, Кв. 148</v>
      </c>
      <c r="E157" s="73">
        <v>1921.18</v>
      </c>
      <c r="F157" s="73">
        <v>1921.18</v>
      </c>
      <c r="G157" s="73">
        <v>1921.18</v>
      </c>
      <c r="H157" s="73">
        <v>1921.18</v>
      </c>
      <c r="I157" s="73">
        <v>1921.18</v>
      </c>
      <c r="J157" s="73">
        <v>1921.18</v>
      </c>
      <c r="K157" s="73">
        <v>1921.18</v>
      </c>
      <c r="L157" s="73">
        <v>1921.18</v>
      </c>
      <c r="M157" s="73">
        <v>1921.18</v>
      </c>
      <c r="N157" s="73">
        <v>1921.18</v>
      </c>
      <c r="O157" s="73">
        <v>1921.18</v>
      </c>
      <c r="P157" s="73">
        <v>1921.18</v>
      </c>
      <c r="Q157" s="76">
        <v>23054.16</v>
      </c>
    </row>
    <row r="158" spans="1:17" x14ac:dyDescent="0.2">
      <c r="A158" s="71" t="s">
        <v>309</v>
      </c>
      <c r="B158" s="33" t="s">
        <v>260</v>
      </c>
      <c r="C158" s="72" t="s">
        <v>177</v>
      </c>
      <c r="D158" s="23" t="str">
        <f t="shared" si="3"/>
        <v>127247, Москва г, Бескудниковский, Дмитровское ш, дом № 90, корпус 2, Кв. 142</v>
      </c>
      <c r="E158" s="73">
        <v>1256.9100000000001</v>
      </c>
      <c r="F158" s="73">
        <v>1256.9100000000001</v>
      </c>
      <c r="G158" s="73">
        <v>1256.9100000000001</v>
      </c>
      <c r="H158" s="73">
        <v>1256.9100000000001</v>
      </c>
      <c r="I158" s="73">
        <v>1256.9100000000001</v>
      </c>
      <c r="J158" s="73">
        <v>1256.9100000000001</v>
      </c>
      <c r="K158" s="73">
        <v>1256.9100000000001</v>
      </c>
      <c r="L158" s="73">
        <v>1256.9100000000001</v>
      </c>
      <c r="M158" s="73">
        <v>1256.9100000000001</v>
      </c>
      <c r="N158" s="73">
        <v>1256.9100000000001</v>
      </c>
      <c r="O158" s="73">
        <v>1256.9100000000001</v>
      </c>
      <c r="P158" s="73">
        <v>1256.9100000000001</v>
      </c>
      <c r="Q158" s="76">
        <v>15082.92</v>
      </c>
    </row>
    <row r="159" spans="1:17" x14ac:dyDescent="0.2">
      <c r="A159" s="71" t="s">
        <v>264</v>
      </c>
      <c r="B159" s="33" t="s">
        <v>260</v>
      </c>
      <c r="C159" s="72" t="s">
        <v>86</v>
      </c>
      <c r="D159" s="23" t="str">
        <f t="shared" si="3"/>
        <v>127247, Москва г, Бескудниковский, Дмитровское ш, дом № 90, корпус 2, Кв. 101</v>
      </c>
      <c r="E159" s="73">
        <v>2491.02</v>
      </c>
      <c r="F159" s="73">
        <v>2491.02</v>
      </c>
      <c r="G159" s="73">
        <v>2491.02</v>
      </c>
      <c r="H159" s="73">
        <v>2491.02</v>
      </c>
      <c r="I159" s="73">
        <v>2491.02</v>
      </c>
      <c r="J159" s="73">
        <v>2491.02</v>
      </c>
      <c r="K159" s="73">
        <v>2491.02</v>
      </c>
      <c r="L159" s="73">
        <v>2491.02</v>
      </c>
      <c r="M159" s="73">
        <v>2491.02</v>
      </c>
      <c r="N159" s="73">
        <v>2491.02</v>
      </c>
      <c r="O159" s="73">
        <v>2491.02</v>
      </c>
      <c r="P159" s="73">
        <v>2491.02</v>
      </c>
      <c r="Q159" s="76">
        <v>29892.240000000002</v>
      </c>
    </row>
    <row r="160" spans="1:17" x14ac:dyDescent="0.2">
      <c r="A160" s="71" t="s">
        <v>283</v>
      </c>
      <c r="B160" s="33" t="s">
        <v>260</v>
      </c>
      <c r="C160" s="72" t="s">
        <v>152</v>
      </c>
      <c r="D160" s="23" t="str">
        <f t="shared" si="3"/>
        <v>127247, Москва г, Бескудниковский, Дмитровское ш, дом № 90, корпус 2, Кв. 119</v>
      </c>
      <c r="E160" s="73">
        <v>1908.15</v>
      </c>
      <c r="F160" s="73">
        <v>1908.15</v>
      </c>
      <c r="G160" s="73">
        <v>1908.15</v>
      </c>
      <c r="H160" s="73">
        <v>1908.15</v>
      </c>
      <c r="I160" s="73">
        <v>1908.15</v>
      </c>
      <c r="J160" s="73">
        <v>1908.15</v>
      </c>
      <c r="K160" s="73">
        <v>1908.15</v>
      </c>
      <c r="L160" s="73">
        <v>1908.15</v>
      </c>
      <c r="M160" s="73">
        <v>1908.15</v>
      </c>
      <c r="N160" s="73">
        <v>1908.15</v>
      </c>
      <c r="O160" s="73">
        <v>1908.15</v>
      </c>
      <c r="P160" s="73">
        <v>1908.15</v>
      </c>
      <c r="Q160" s="76">
        <v>22897.8</v>
      </c>
    </row>
    <row r="161" spans="1:17" x14ac:dyDescent="0.2">
      <c r="A161" s="71" t="s">
        <v>324</v>
      </c>
      <c r="B161" s="33" t="s">
        <v>260</v>
      </c>
      <c r="C161" s="72" t="s">
        <v>21</v>
      </c>
      <c r="D161" s="23" t="str">
        <f t="shared" si="3"/>
        <v>127247, Москва г, Бескудниковский, Дмитровское ш, дом № 90, корпус 2, Кв. 156</v>
      </c>
      <c r="E161" s="73">
        <v>1927.69</v>
      </c>
      <c r="F161" s="73">
        <v>1927.69</v>
      </c>
      <c r="G161" s="73">
        <v>1927.69</v>
      </c>
      <c r="H161" s="73">
        <v>1927.69</v>
      </c>
      <c r="I161" s="73">
        <v>1927.69</v>
      </c>
      <c r="J161" s="73">
        <v>1927.69</v>
      </c>
      <c r="K161" s="73">
        <v>1927.69</v>
      </c>
      <c r="L161" s="73">
        <v>1927.69</v>
      </c>
      <c r="M161" s="73">
        <v>1927.69</v>
      </c>
      <c r="N161" s="73">
        <v>1927.69</v>
      </c>
      <c r="O161" s="73">
        <v>1927.69</v>
      </c>
      <c r="P161" s="73">
        <v>1927.69</v>
      </c>
      <c r="Q161" s="76">
        <v>23132.28</v>
      </c>
    </row>
    <row r="162" spans="1:17" x14ac:dyDescent="0.2">
      <c r="A162" s="71" t="s">
        <v>421</v>
      </c>
      <c r="B162" s="33" t="s">
        <v>260</v>
      </c>
      <c r="C162" s="72" t="s">
        <v>109</v>
      </c>
      <c r="D162" s="23" t="str">
        <f t="shared" si="3"/>
        <v>127247, Москва г, Бескудниковский, Дмитровское ш, дом № 90, корпус 2, Кв. 64</v>
      </c>
      <c r="E162" s="73">
        <v>1979.79</v>
      </c>
      <c r="F162" s="73">
        <v>1979.79</v>
      </c>
      <c r="G162" s="73">
        <v>1979.79</v>
      </c>
      <c r="H162" s="73">
        <v>1979.79</v>
      </c>
      <c r="I162" s="73">
        <v>1979.79</v>
      </c>
      <c r="J162" s="73">
        <v>1979.79</v>
      </c>
      <c r="K162" s="73">
        <v>1979.79</v>
      </c>
      <c r="L162" s="73">
        <v>1979.79</v>
      </c>
      <c r="M162" s="73">
        <v>1979.79</v>
      </c>
      <c r="N162" s="73">
        <v>1979.79</v>
      </c>
      <c r="O162" s="73">
        <v>1979.79</v>
      </c>
      <c r="P162" s="73">
        <v>1979.79</v>
      </c>
      <c r="Q162" s="76">
        <v>23757.48</v>
      </c>
    </row>
    <row r="163" spans="1:17" x14ac:dyDescent="0.2">
      <c r="A163" s="71" t="s">
        <v>302</v>
      </c>
      <c r="B163" s="33" t="s">
        <v>260</v>
      </c>
      <c r="C163" s="72" t="s">
        <v>63</v>
      </c>
      <c r="D163" s="23" t="str">
        <f t="shared" si="3"/>
        <v>127247, Москва г, Бескудниковский, Дмитровское ш, дом № 90, корпус 2, Кв. 136</v>
      </c>
      <c r="E163" s="73">
        <v>1924.43</v>
      </c>
      <c r="F163" s="73">
        <v>1924.43</v>
      </c>
      <c r="G163" s="73">
        <v>1924.43</v>
      </c>
      <c r="H163" s="73">
        <v>1924.43</v>
      </c>
      <c r="I163" s="73">
        <v>1924.43</v>
      </c>
      <c r="J163" s="73">
        <v>1924.43</v>
      </c>
      <c r="K163" s="73">
        <v>1924.43</v>
      </c>
      <c r="L163" s="73">
        <v>1924.43</v>
      </c>
      <c r="M163" s="73">
        <v>1924.43</v>
      </c>
      <c r="N163" s="73">
        <v>1924.43</v>
      </c>
      <c r="O163" s="73">
        <v>1924.43</v>
      </c>
      <c r="P163" s="73">
        <v>1924.43</v>
      </c>
      <c r="Q163" s="76">
        <v>23093.16</v>
      </c>
    </row>
    <row r="164" spans="1:17" x14ac:dyDescent="0.2">
      <c r="A164" s="71" t="s">
        <v>376</v>
      </c>
      <c r="B164" s="33" t="s">
        <v>260</v>
      </c>
      <c r="C164" s="72" t="s">
        <v>11</v>
      </c>
      <c r="D164" s="23" t="str">
        <f t="shared" si="3"/>
        <v>127247, Москва г, Бескудниковский, Дмитровское ш, дом № 90, корпус 2, Кв. 26</v>
      </c>
      <c r="E164" s="73">
        <v>1253.6500000000001</v>
      </c>
      <c r="F164" s="73">
        <v>1253.6500000000001</v>
      </c>
      <c r="G164" s="73">
        <v>1253.6500000000001</v>
      </c>
      <c r="H164" s="73">
        <v>1253.6500000000001</v>
      </c>
      <c r="I164" s="73">
        <v>1253.6500000000001</v>
      </c>
      <c r="J164" s="73">
        <v>1253.6500000000001</v>
      </c>
      <c r="K164" s="73">
        <v>1253.6500000000001</v>
      </c>
      <c r="L164" s="73">
        <v>1253.6500000000001</v>
      </c>
      <c r="M164" s="73">
        <v>1253.6500000000001</v>
      </c>
      <c r="N164" s="73">
        <v>1253.6500000000001</v>
      </c>
      <c r="O164" s="73">
        <v>1253.6500000000001</v>
      </c>
      <c r="P164" s="73">
        <v>1253.6500000000001</v>
      </c>
      <c r="Q164" s="76">
        <v>15043.8</v>
      </c>
    </row>
    <row r="165" spans="1:17" x14ac:dyDescent="0.2">
      <c r="A165" s="71" t="s">
        <v>440</v>
      </c>
      <c r="B165" s="33" t="s">
        <v>260</v>
      </c>
      <c r="C165" s="72" t="s">
        <v>52</v>
      </c>
      <c r="D165" s="23" t="str">
        <f t="shared" si="3"/>
        <v>127247, Москва г, Бескудниковский, Дмитровское ш, дом № 90, корпус 2, Кв. 81</v>
      </c>
      <c r="E165" s="73">
        <v>2429.15</v>
      </c>
      <c r="F165" s="73">
        <v>2429.15</v>
      </c>
      <c r="G165" s="73">
        <v>2429.15</v>
      </c>
      <c r="H165" s="73">
        <v>2429.15</v>
      </c>
      <c r="I165" s="73">
        <v>2429.15</v>
      </c>
      <c r="J165" s="73">
        <v>2429.15</v>
      </c>
      <c r="K165" s="73">
        <v>2429.15</v>
      </c>
      <c r="L165" s="73">
        <v>2429.15</v>
      </c>
      <c r="M165" s="73">
        <v>2429.15</v>
      </c>
      <c r="N165" s="73">
        <v>2429.15</v>
      </c>
      <c r="O165" s="73">
        <v>2429.15</v>
      </c>
      <c r="P165" s="73">
        <v>2429.15</v>
      </c>
      <c r="Q165" s="76">
        <v>29149.8</v>
      </c>
    </row>
    <row r="166" spans="1:17" x14ac:dyDescent="0.2">
      <c r="A166" s="71" t="s">
        <v>269</v>
      </c>
      <c r="B166" s="33" t="s">
        <v>260</v>
      </c>
      <c r="C166" s="72" t="s">
        <v>129</v>
      </c>
      <c r="D166" s="23" t="str">
        <f t="shared" si="3"/>
        <v>127247, Москва г, Бескудниковский, Дмитровское ш, дом № 90, корпус 2, Кв. 106</v>
      </c>
      <c r="E166" s="73">
        <v>1250.3900000000001</v>
      </c>
      <c r="F166" s="73">
        <v>1250.3900000000001</v>
      </c>
      <c r="G166" s="73">
        <v>1250.3900000000001</v>
      </c>
      <c r="H166" s="73">
        <v>1250.3900000000001</v>
      </c>
      <c r="I166" s="73">
        <v>1250.3900000000001</v>
      </c>
      <c r="J166" s="73">
        <v>1250.3900000000001</v>
      </c>
      <c r="K166" s="73">
        <v>1250.3900000000001</v>
      </c>
      <c r="L166" s="73">
        <v>1250.3900000000001</v>
      </c>
      <c r="M166" s="73">
        <v>1250.3900000000001</v>
      </c>
      <c r="N166" s="73">
        <v>1250.3900000000001</v>
      </c>
      <c r="O166" s="73">
        <v>1250.3900000000001</v>
      </c>
      <c r="P166" s="73">
        <v>1250.3900000000001</v>
      </c>
      <c r="Q166" s="76">
        <v>15004.68</v>
      </c>
    </row>
    <row r="167" spans="1:17" x14ac:dyDescent="0.2">
      <c r="A167" s="71" t="s">
        <v>329</v>
      </c>
      <c r="B167" s="33" t="s">
        <v>260</v>
      </c>
      <c r="C167" s="72" t="s">
        <v>69</v>
      </c>
      <c r="D167" s="23" t="str">
        <f t="shared" si="3"/>
        <v>127247, Москва г, Бескудниковский, Дмитровское ш, дом № 90, корпус 2, Кв. 160</v>
      </c>
      <c r="E167" s="73">
        <v>1921.18</v>
      </c>
      <c r="F167" s="73">
        <v>1921.18</v>
      </c>
      <c r="G167" s="73">
        <v>1921.18</v>
      </c>
      <c r="H167" s="73">
        <v>1921.18</v>
      </c>
      <c r="I167" s="73">
        <v>1921.18</v>
      </c>
      <c r="J167" s="73">
        <v>1921.18</v>
      </c>
      <c r="K167" s="73">
        <v>1921.18</v>
      </c>
      <c r="L167" s="73">
        <v>1921.18</v>
      </c>
      <c r="M167" s="73">
        <v>1921.18</v>
      </c>
      <c r="N167" s="73">
        <v>1921.18</v>
      </c>
      <c r="O167" s="73">
        <v>1921.18</v>
      </c>
      <c r="P167" s="73">
        <v>1921.18</v>
      </c>
      <c r="Q167" s="76">
        <v>23054.16</v>
      </c>
    </row>
    <row r="168" spans="1:17" x14ac:dyDescent="0.2">
      <c r="A168" s="71" t="s">
        <v>270</v>
      </c>
      <c r="B168" s="33" t="s">
        <v>260</v>
      </c>
      <c r="C168" s="72" t="s">
        <v>36</v>
      </c>
      <c r="D168" s="23" t="str">
        <f t="shared" si="3"/>
        <v>127247, Москва г, Бескудниковский, Дмитровское ш, дом № 90, корпус 2, Кв. 107</v>
      </c>
      <c r="E168" s="73">
        <v>1911.41</v>
      </c>
      <c r="F168" s="73">
        <v>1911.41</v>
      </c>
      <c r="G168" s="73">
        <v>1911.41</v>
      </c>
      <c r="H168" s="73">
        <v>1911.41</v>
      </c>
      <c r="I168" s="73">
        <v>1911.41</v>
      </c>
      <c r="J168" s="73">
        <v>1911.41</v>
      </c>
      <c r="K168" s="73">
        <v>1911.41</v>
      </c>
      <c r="L168" s="73">
        <v>1911.41</v>
      </c>
      <c r="M168" s="73">
        <v>1911.41</v>
      </c>
      <c r="N168" s="73">
        <v>1911.41</v>
      </c>
      <c r="O168" s="73">
        <v>1911.41</v>
      </c>
      <c r="P168" s="73">
        <v>1911.41</v>
      </c>
      <c r="Q168" s="76">
        <v>22936.92</v>
      </c>
    </row>
    <row r="169" spans="1:17" x14ac:dyDescent="0.2">
      <c r="A169" s="71" t="s">
        <v>328</v>
      </c>
      <c r="B169" s="33" t="s">
        <v>260</v>
      </c>
      <c r="C169" s="72" t="s">
        <v>23</v>
      </c>
      <c r="D169" s="23" t="str">
        <f t="shared" si="3"/>
        <v>127247, Москва г, Бескудниковский, Дмитровское ш, дом № 90, корпус 2, Кв. 16</v>
      </c>
      <c r="E169" s="73">
        <v>1973.28</v>
      </c>
      <c r="F169" s="73">
        <v>1973.28</v>
      </c>
      <c r="G169" s="73">
        <v>1973.28</v>
      </c>
      <c r="H169" s="73">
        <v>1973.28</v>
      </c>
      <c r="I169" s="73">
        <v>1973.28</v>
      </c>
      <c r="J169" s="73">
        <v>1973.28</v>
      </c>
      <c r="K169" s="73">
        <v>1973.28</v>
      </c>
      <c r="L169" s="73">
        <v>1973.28</v>
      </c>
      <c r="M169" s="73">
        <v>1973.28</v>
      </c>
      <c r="N169" s="73">
        <v>1973.28</v>
      </c>
      <c r="O169" s="73">
        <v>1973.28</v>
      </c>
      <c r="P169" s="73">
        <v>1973.28</v>
      </c>
      <c r="Q169" s="76">
        <v>23679.360000000001</v>
      </c>
    </row>
    <row r="170" spans="1:17" x14ac:dyDescent="0.2">
      <c r="A170" s="71" t="s">
        <v>337</v>
      </c>
      <c r="B170" s="33" t="s">
        <v>260</v>
      </c>
      <c r="C170" s="72" t="s">
        <v>192</v>
      </c>
      <c r="D170" s="23" t="str">
        <f t="shared" si="3"/>
        <v>127247, Москва г, Бескудниковский, Дмитровское ш, дом № 90, корпус 2, Кв. 168</v>
      </c>
      <c r="E170" s="73">
        <v>1924.43</v>
      </c>
      <c r="F170" s="73">
        <v>1924.43</v>
      </c>
      <c r="G170" s="73">
        <v>1924.43</v>
      </c>
      <c r="H170" s="73">
        <v>1924.43</v>
      </c>
      <c r="I170" s="73">
        <v>1924.43</v>
      </c>
      <c r="J170" s="73">
        <v>1924.43</v>
      </c>
      <c r="K170" s="73">
        <v>1924.43</v>
      </c>
      <c r="L170" s="73">
        <v>1924.43</v>
      </c>
      <c r="M170" s="73">
        <v>1924.43</v>
      </c>
      <c r="N170" s="73">
        <v>1924.43</v>
      </c>
      <c r="O170" s="73">
        <v>1924.43</v>
      </c>
      <c r="P170" s="73">
        <v>1924.43</v>
      </c>
      <c r="Q170" s="76">
        <v>23093.16</v>
      </c>
    </row>
    <row r="171" spans="1:17" x14ac:dyDescent="0.2">
      <c r="A171" s="71" t="s">
        <v>459</v>
      </c>
      <c r="B171" s="33" t="s">
        <v>260</v>
      </c>
      <c r="C171" s="72" t="s">
        <v>106</v>
      </c>
      <c r="D171" s="23" t="str">
        <f t="shared" si="3"/>
        <v>127247, Москва г, Бескудниковский, Дмитровское ш, дом № 90, корпус 2, Кв. 99</v>
      </c>
      <c r="E171" s="73">
        <v>1823.49</v>
      </c>
      <c r="F171" s="73">
        <v>1823.49</v>
      </c>
      <c r="G171" s="73">
        <v>1823.49</v>
      </c>
      <c r="H171" s="73">
        <v>1823.49</v>
      </c>
      <c r="I171" s="73">
        <v>1823.49</v>
      </c>
      <c r="J171" s="73">
        <v>1823.49</v>
      </c>
      <c r="K171" s="73">
        <v>1823.49</v>
      </c>
      <c r="L171" s="73">
        <v>1823.49</v>
      </c>
      <c r="M171" s="73">
        <v>1823.49</v>
      </c>
      <c r="N171" s="73">
        <v>1823.49</v>
      </c>
      <c r="O171" s="73">
        <v>1823.49</v>
      </c>
      <c r="P171" s="73">
        <v>1823.49</v>
      </c>
      <c r="Q171" s="76">
        <v>21881.88</v>
      </c>
    </row>
    <row r="172" spans="1:17" x14ac:dyDescent="0.2">
      <c r="A172" s="71" t="s">
        <v>281</v>
      </c>
      <c r="B172" s="33" t="s">
        <v>260</v>
      </c>
      <c r="C172" s="72" t="s">
        <v>143</v>
      </c>
      <c r="D172" s="23" t="str">
        <f t="shared" si="3"/>
        <v>127247, Москва г, Бескудниковский, Дмитровское ш, дом № 90, корпус 2, Кв. 117</v>
      </c>
      <c r="E172" s="73">
        <v>2481.25</v>
      </c>
      <c r="F172" s="73">
        <v>2481.25</v>
      </c>
      <c r="G172" s="73">
        <v>2481.25</v>
      </c>
      <c r="H172" s="73">
        <v>2481.25</v>
      </c>
      <c r="I172" s="73">
        <v>2481.25</v>
      </c>
      <c r="J172" s="73">
        <v>2481.25</v>
      </c>
      <c r="K172" s="73">
        <v>2481.25</v>
      </c>
      <c r="L172" s="73">
        <v>2481.25</v>
      </c>
      <c r="M172" s="73">
        <v>2481.25</v>
      </c>
      <c r="N172" s="73">
        <v>2481.25</v>
      </c>
      <c r="O172" s="73">
        <v>2481.25</v>
      </c>
      <c r="P172" s="73">
        <v>2481.25</v>
      </c>
      <c r="Q172" s="76">
        <v>29775</v>
      </c>
    </row>
    <row r="173" spans="1:17" x14ac:dyDescent="0.2">
      <c r="A173" s="71" t="s">
        <v>273</v>
      </c>
      <c r="B173" s="33" t="s">
        <v>260</v>
      </c>
      <c r="C173" s="72" t="s">
        <v>148</v>
      </c>
      <c r="D173" s="23" t="str">
        <f t="shared" si="3"/>
        <v>127247, Москва г, Бескудниковский, Дмитровское ш, дом № 90, корпус 2, Кв. 11</v>
      </c>
      <c r="E173" s="73">
        <v>1908.15</v>
      </c>
      <c r="F173" s="73">
        <v>1908.15</v>
      </c>
      <c r="G173" s="73">
        <v>1908.15</v>
      </c>
      <c r="H173" s="73">
        <v>1908.15</v>
      </c>
      <c r="I173" s="73">
        <v>1908.15</v>
      </c>
      <c r="J173" s="73">
        <v>1908.15</v>
      </c>
      <c r="K173" s="73">
        <v>1908.15</v>
      </c>
      <c r="L173" s="73">
        <v>1908.15</v>
      </c>
      <c r="M173" s="73">
        <v>1908.15</v>
      </c>
      <c r="N173" s="73">
        <v>1908.15</v>
      </c>
      <c r="O173" s="73">
        <v>1908.15</v>
      </c>
      <c r="P173" s="73">
        <v>1908.15</v>
      </c>
      <c r="Q173" s="76">
        <v>22897.8</v>
      </c>
    </row>
    <row r="174" spans="1:17" x14ac:dyDescent="0.2">
      <c r="A174" s="71" t="s">
        <v>294</v>
      </c>
      <c r="B174" s="33" t="s">
        <v>260</v>
      </c>
      <c r="C174" s="72" t="s">
        <v>133</v>
      </c>
      <c r="D174" s="23" t="str">
        <f t="shared" si="3"/>
        <v>127247, Москва г, Бескудниковский, Дмитровское ш, дом № 90, корпус 2, Кв. 129</v>
      </c>
      <c r="E174" s="73">
        <v>2481.25</v>
      </c>
      <c r="F174" s="73">
        <v>2481.25</v>
      </c>
      <c r="G174" s="73">
        <v>2481.25</v>
      </c>
      <c r="H174" s="73">
        <v>2481.25</v>
      </c>
      <c r="I174" s="73">
        <v>2481.25</v>
      </c>
      <c r="J174" s="73">
        <v>2481.25</v>
      </c>
      <c r="K174" s="73">
        <v>2481.25</v>
      </c>
      <c r="L174" s="73">
        <v>2481.25</v>
      </c>
      <c r="M174" s="73">
        <v>2481.25</v>
      </c>
      <c r="N174" s="73">
        <v>2481.25</v>
      </c>
      <c r="O174" s="73">
        <v>2481.25</v>
      </c>
      <c r="P174" s="73">
        <v>2481.25</v>
      </c>
      <c r="Q174" s="76">
        <v>29775</v>
      </c>
    </row>
    <row r="175" spans="1:17" x14ac:dyDescent="0.2">
      <c r="A175" s="71" t="s">
        <v>261</v>
      </c>
      <c r="B175" s="33" t="s">
        <v>260</v>
      </c>
      <c r="C175" s="72" t="s">
        <v>120</v>
      </c>
      <c r="D175" s="23" t="str">
        <f t="shared" si="3"/>
        <v>127247, Москва г, Бескудниковский, Дмитровское ш, дом № 90, корпус 2, Кв. 1</v>
      </c>
      <c r="E175" s="73">
        <v>2367.2800000000002</v>
      </c>
      <c r="F175" s="73">
        <v>2367.2800000000002</v>
      </c>
      <c r="G175" s="73">
        <v>2367.2800000000002</v>
      </c>
      <c r="H175" s="73">
        <v>2367.2800000000002</v>
      </c>
      <c r="I175" s="73">
        <v>2367.2800000000002</v>
      </c>
      <c r="J175" s="73">
        <v>2367.2800000000002</v>
      </c>
      <c r="K175" s="73">
        <v>2367.2800000000002</v>
      </c>
      <c r="L175" s="73">
        <v>2367.2800000000002</v>
      </c>
      <c r="M175" s="73">
        <v>2367.2800000000002</v>
      </c>
      <c r="N175" s="73">
        <v>2367.2800000000002</v>
      </c>
      <c r="O175" s="73">
        <v>2367.2800000000002</v>
      </c>
      <c r="P175" s="73">
        <v>2367.2800000000002</v>
      </c>
      <c r="Q175" s="76">
        <v>28407.360000000001</v>
      </c>
    </row>
    <row r="176" spans="1:17" x14ac:dyDescent="0.2">
      <c r="A176" s="71" t="s">
        <v>285</v>
      </c>
      <c r="B176" s="33" t="s">
        <v>260</v>
      </c>
      <c r="C176" s="72" t="s">
        <v>43</v>
      </c>
      <c r="D176" s="23" t="str">
        <f t="shared" si="3"/>
        <v>127247, Москва г, Бескудниковский, Дмитровское ш, дом № 90, корпус 2, Кв. 120</v>
      </c>
      <c r="E176" s="73">
        <v>1917.92</v>
      </c>
      <c r="F176" s="73">
        <v>1917.92</v>
      </c>
      <c r="G176" s="73">
        <v>1917.92</v>
      </c>
      <c r="H176" s="73">
        <v>1917.92</v>
      </c>
      <c r="I176" s="73">
        <v>1917.92</v>
      </c>
      <c r="J176" s="73">
        <v>1917.92</v>
      </c>
      <c r="K176" s="73">
        <v>1917.92</v>
      </c>
      <c r="L176" s="73">
        <v>1917.92</v>
      </c>
      <c r="M176" s="73">
        <v>1917.92</v>
      </c>
      <c r="N176" s="73">
        <v>1917.92</v>
      </c>
      <c r="O176" s="73">
        <v>1917.92</v>
      </c>
      <c r="P176" s="73">
        <v>1917.92</v>
      </c>
      <c r="Q176" s="76">
        <v>23015.040000000001</v>
      </c>
    </row>
    <row r="177" spans="1:17" x14ac:dyDescent="0.2">
      <c r="A177" s="71" t="s">
        <v>351</v>
      </c>
      <c r="B177" s="33" t="s">
        <v>260</v>
      </c>
      <c r="C177" s="72" t="s">
        <v>116</v>
      </c>
      <c r="D177" s="23" t="str">
        <f t="shared" si="3"/>
        <v>127247, Москва г, Бескудниковский, Дмитровское ш, дом № 90, корпус 2, Кв. 18</v>
      </c>
      <c r="E177" s="73">
        <v>1250.3900000000001</v>
      </c>
      <c r="F177" s="73">
        <v>1250.3900000000001</v>
      </c>
      <c r="G177" s="73">
        <v>1250.3900000000001</v>
      </c>
      <c r="H177" s="73">
        <v>1250.3900000000001</v>
      </c>
      <c r="I177" s="73">
        <v>1250.3900000000001</v>
      </c>
      <c r="J177" s="73">
        <v>1250.3900000000001</v>
      </c>
      <c r="K177" s="73">
        <v>1250.3900000000001</v>
      </c>
      <c r="L177" s="73">
        <v>1250.3900000000001</v>
      </c>
      <c r="M177" s="73">
        <v>1250.3900000000001</v>
      </c>
      <c r="N177" s="73">
        <v>1250.3900000000001</v>
      </c>
      <c r="O177" s="73">
        <v>1250.3900000000001</v>
      </c>
      <c r="P177" s="73">
        <v>1250.3900000000001</v>
      </c>
      <c r="Q177" s="76">
        <v>15004.68</v>
      </c>
    </row>
    <row r="178" spans="1:17" x14ac:dyDescent="0.2">
      <c r="A178" s="71" t="s">
        <v>431</v>
      </c>
      <c r="B178" s="33" t="s">
        <v>260</v>
      </c>
      <c r="C178" s="72" t="s">
        <v>83</v>
      </c>
      <c r="D178" s="23" t="str">
        <f t="shared" si="3"/>
        <v>127247, Москва г, Бескудниковский, Дмитровское ш, дом № 90, корпус 2, Кв. 73</v>
      </c>
      <c r="E178" s="73">
        <v>2429.15</v>
      </c>
      <c r="F178" s="73">
        <v>2429.15</v>
      </c>
      <c r="G178" s="73">
        <v>2429.15</v>
      </c>
      <c r="H178" s="73">
        <v>2429.15</v>
      </c>
      <c r="I178" s="73">
        <v>2429.15</v>
      </c>
      <c r="J178" s="73">
        <v>2429.15</v>
      </c>
      <c r="K178" s="73">
        <v>2429.15</v>
      </c>
      <c r="L178" s="73">
        <v>2429.15</v>
      </c>
      <c r="M178" s="73">
        <v>2429.15</v>
      </c>
      <c r="N178" s="73">
        <v>2429.15</v>
      </c>
      <c r="O178" s="73">
        <v>2429.15</v>
      </c>
      <c r="P178" s="73">
        <v>2429.15</v>
      </c>
      <c r="Q178" s="76">
        <v>29149.8</v>
      </c>
    </row>
    <row r="179" spans="1:17" x14ac:dyDescent="0.2">
      <c r="A179" s="71" t="s">
        <v>384</v>
      </c>
      <c r="B179" s="33" t="s">
        <v>260</v>
      </c>
      <c r="C179" s="72" t="s">
        <v>26</v>
      </c>
      <c r="D179" s="23" t="str">
        <f t="shared" si="3"/>
        <v>127247, Москва г, Бескудниковский, Дмитровское ш, дом № 90, корпус 2, Кв. 32</v>
      </c>
      <c r="E179" s="73">
        <v>1963.51</v>
      </c>
      <c r="F179" s="73">
        <v>1963.51</v>
      </c>
      <c r="G179" s="73">
        <v>1963.51</v>
      </c>
      <c r="H179" s="73">
        <v>1963.51</v>
      </c>
      <c r="I179" s="73">
        <v>1963.51</v>
      </c>
      <c r="J179" s="73">
        <v>1963.51</v>
      </c>
      <c r="K179" s="73">
        <v>1963.51</v>
      </c>
      <c r="L179" s="73">
        <v>1963.51</v>
      </c>
      <c r="M179" s="73">
        <v>1963.51</v>
      </c>
      <c r="N179" s="73">
        <v>1963.51</v>
      </c>
      <c r="O179" s="73">
        <v>1963.51</v>
      </c>
      <c r="P179" s="73">
        <v>1963.51</v>
      </c>
      <c r="Q179" s="76">
        <v>23562.12</v>
      </c>
    </row>
    <row r="180" spans="1:17" x14ac:dyDescent="0.2">
      <c r="A180" s="71" t="s">
        <v>341</v>
      </c>
      <c r="B180" s="33" t="s">
        <v>260</v>
      </c>
      <c r="C180" s="72" t="s">
        <v>60</v>
      </c>
      <c r="D180" s="23" t="str">
        <f t="shared" si="3"/>
        <v>127247, Москва г, Бескудниковский, Дмитровское ш, дом № 90, корпус 2, Кв. 171</v>
      </c>
      <c r="E180" s="73">
        <v>1904.9</v>
      </c>
      <c r="F180" s="73">
        <v>1904.9</v>
      </c>
      <c r="G180" s="73">
        <v>1904.9</v>
      </c>
      <c r="H180" s="73">
        <v>1904.9</v>
      </c>
      <c r="I180" s="73">
        <v>1904.9</v>
      </c>
      <c r="J180" s="73">
        <v>1904.9</v>
      </c>
      <c r="K180" s="73">
        <v>1904.9</v>
      </c>
      <c r="L180" s="73">
        <v>1904.9</v>
      </c>
      <c r="M180" s="73">
        <v>1904.9</v>
      </c>
      <c r="N180" s="73">
        <v>1904.9</v>
      </c>
      <c r="O180" s="73">
        <v>1904.9</v>
      </c>
      <c r="P180" s="73">
        <v>1904.9</v>
      </c>
      <c r="Q180" s="76">
        <v>22858.799999999999</v>
      </c>
    </row>
    <row r="181" spans="1:17" x14ac:dyDescent="0.2">
      <c r="A181" s="71" t="s">
        <v>385</v>
      </c>
      <c r="B181" s="33" t="s">
        <v>260</v>
      </c>
      <c r="C181" s="72" t="s">
        <v>122</v>
      </c>
      <c r="D181" s="23" t="str">
        <f t="shared" si="3"/>
        <v>127247, Москва г, Бескудниковский, Дмитровское ш, дом № 90, корпус 2, Кв. 33</v>
      </c>
      <c r="E181" s="73">
        <v>2429.15</v>
      </c>
      <c r="F181" s="73">
        <v>2429.15</v>
      </c>
      <c r="G181" s="73">
        <v>2429.15</v>
      </c>
      <c r="H181" s="73">
        <v>2429.15</v>
      </c>
      <c r="I181" s="73">
        <v>2429.15</v>
      </c>
      <c r="J181" s="73">
        <v>2429.15</v>
      </c>
      <c r="K181" s="73">
        <v>2429.15</v>
      </c>
      <c r="L181" s="73">
        <v>2429.15</v>
      </c>
      <c r="M181" s="73">
        <v>2429.15</v>
      </c>
      <c r="N181" s="73">
        <v>2429.15</v>
      </c>
      <c r="O181" s="73">
        <v>2429.15</v>
      </c>
      <c r="P181" s="73">
        <v>2429.15</v>
      </c>
      <c r="Q181" s="76">
        <v>29149.8</v>
      </c>
    </row>
    <row r="182" spans="1:17" x14ac:dyDescent="0.2">
      <c r="A182" s="71" t="s">
        <v>420</v>
      </c>
      <c r="B182" s="33" t="s">
        <v>260</v>
      </c>
      <c r="C182" s="72" t="s">
        <v>193</v>
      </c>
      <c r="D182" s="23" t="str">
        <f t="shared" si="3"/>
        <v>127247, Москва г, Бескудниковский, Дмитровское ш, дом № 90, корпус 2, Кв. 63</v>
      </c>
      <c r="E182" s="73">
        <v>1908.15</v>
      </c>
      <c r="F182" s="73">
        <v>1908.15</v>
      </c>
      <c r="G182" s="73">
        <v>1908.15</v>
      </c>
      <c r="H182" s="73">
        <v>1908.15</v>
      </c>
      <c r="I182" s="73">
        <v>1908.15</v>
      </c>
      <c r="J182" s="73">
        <v>1908.15</v>
      </c>
      <c r="K182" s="73">
        <v>1908.15</v>
      </c>
      <c r="L182" s="73">
        <v>1908.15</v>
      </c>
      <c r="M182" s="73">
        <v>1908.15</v>
      </c>
      <c r="N182" s="73">
        <v>1908.15</v>
      </c>
      <c r="O182" s="73">
        <v>1908.15</v>
      </c>
      <c r="P182" s="73">
        <v>1908.15</v>
      </c>
      <c r="Q182" s="76">
        <v>22897.8</v>
      </c>
    </row>
    <row r="183" spans="1:17" x14ac:dyDescent="0.2">
      <c r="A183" s="71" t="s">
        <v>265</v>
      </c>
      <c r="B183" s="33" t="s">
        <v>260</v>
      </c>
      <c r="C183" s="72" t="s">
        <v>124</v>
      </c>
      <c r="D183" s="23" t="str">
        <f t="shared" si="3"/>
        <v>127247, Москва г, Бескудниковский, Дмитровское ш, дом № 90, корпус 2, Кв. 102</v>
      </c>
      <c r="E183" s="73">
        <v>1250.3900000000001</v>
      </c>
      <c r="F183" s="73">
        <v>1250.3900000000001</v>
      </c>
      <c r="G183" s="73">
        <v>1250.3900000000001</v>
      </c>
      <c r="H183" s="73">
        <v>1250.3900000000001</v>
      </c>
      <c r="I183" s="73">
        <v>1250.3900000000001</v>
      </c>
      <c r="J183" s="73">
        <v>1250.3900000000001</v>
      </c>
      <c r="K183" s="73">
        <v>1250.3900000000001</v>
      </c>
      <c r="L183" s="73">
        <v>1250.3900000000001</v>
      </c>
      <c r="M183" s="73">
        <v>1250.3900000000001</v>
      </c>
      <c r="N183" s="73">
        <v>1250.3900000000001</v>
      </c>
      <c r="O183" s="73">
        <v>1250.3900000000001</v>
      </c>
      <c r="P183" s="73">
        <v>1250.3900000000001</v>
      </c>
      <c r="Q183" s="76">
        <v>15004.68</v>
      </c>
    </row>
    <row r="184" spans="1:17" x14ac:dyDescent="0.2">
      <c r="A184" s="71" t="s">
        <v>423</v>
      </c>
      <c r="B184" s="33" t="s">
        <v>260</v>
      </c>
      <c r="C184" s="72" t="s">
        <v>57</v>
      </c>
      <c r="D184" s="23" t="str">
        <f t="shared" si="3"/>
        <v>127247, Москва г, Бескудниковский, Дмитровское ш, дом № 90, корпус 2, Кв. 66</v>
      </c>
      <c r="E184" s="73">
        <v>1256.9100000000001</v>
      </c>
      <c r="F184" s="73">
        <v>1256.9100000000001</v>
      </c>
      <c r="G184" s="73">
        <v>1256.9100000000001</v>
      </c>
      <c r="H184" s="73">
        <v>1256.9100000000001</v>
      </c>
      <c r="I184" s="73">
        <v>1256.9100000000001</v>
      </c>
      <c r="J184" s="73">
        <v>1256.9100000000001</v>
      </c>
      <c r="K184" s="73">
        <v>1256.9100000000001</v>
      </c>
      <c r="L184" s="73">
        <v>1256.9100000000001</v>
      </c>
      <c r="M184" s="73">
        <v>1256.9100000000001</v>
      </c>
      <c r="N184" s="73">
        <v>1256.9100000000001</v>
      </c>
      <c r="O184" s="73">
        <v>1256.9100000000001</v>
      </c>
      <c r="P184" s="73">
        <v>1256.9100000000001</v>
      </c>
      <c r="Q184" s="76">
        <v>15082.92</v>
      </c>
    </row>
    <row r="185" spans="1:17" x14ac:dyDescent="0.2">
      <c r="A185" s="71" t="s">
        <v>438</v>
      </c>
      <c r="B185" s="33" t="s">
        <v>260</v>
      </c>
      <c r="C185" s="72" t="s">
        <v>127</v>
      </c>
      <c r="D185" s="23" t="str">
        <f t="shared" si="3"/>
        <v>127247, Москва г, Бескудниковский, Дмитровское ш, дом № 90, корпус 2, Кв. 8</v>
      </c>
      <c r="E185" s="73">
        <v>1966.76</v>
      </c>
      <c r="F185" s="73">
        <v>1966.76</v>
      </c>
      <c r="G185" s="73">
        <v>1966.76</v>
      </c>
      <c r="H185" s="73">
        <v>1966.76</v>
      </c>
      <c r="I185" s="73">
        <v>1966.76</v>
      </c>
      <c r="J185" s="73">
        <v>1966.76</v>
      </c>
      <c r="K185" s="73">
        <v>1966.76</v>
      </c>
      <c r="L185" s="73">
        <v>1966.76</v>
      </c>
      <c r="M185" s="73">
        <v>1966.76</v>
      </c>
      <c r="N185" s="73">
        <v>1966.76</v>
      </c>
      <c r="O185" s="73">
        <v>1966.76</v>
      </c>
      <c r="P185" s="73">
        <v>1966.76</v>
      </c>
      <c r="Q185" s="76">
        <v>23601.119999999999</v>
      </c>
    </row>
    <row r="186" spans="1:17" x14ac:dyDescent="0.2">
      <c r="A186" s="71" t="s">
        <v>321</v>
      </c>
      <c r="B186" s="33" t="s">
        <v>260</v>
      </c>
      <c r="C186" s="72" t="s">
        <v>175</v>
      </c>
      <c r="D186" s="23" t="str">
        <f t="shared" si="3"/>
        <v>127247, Москва г, Бескудниковский, Дмитровское ш, дом № 90, корпус 2, Кв. 153</v>
      </c>
      <c r="E186" s="73">
        <v>2487.7600000000002</v>
      </c>
      <c r="F186" s="73">
        <v>2487.7600000000002</v>
      </c>
      <c r="G186" s="73">
        <v>2487.7600000000002</v>
      </c>
      <c r="H186" s="73">
        <v>2487.7600000000002</v>
      </c>
      <c r="I186" s="73">
        <v>2487.7600000000002</v>
      </c>
      <c r="J186" s="73">
        <v>2487.7600000000002</v>
      </c>
      <c r="K186" s="73">
        <v>2487.7600000000002</v>
      </c>
      <c r="L186" s="73">
        <v>2487.7600000000002</v>
      </c>
      <c r="M186" s="73">
        <v>2487.7600000000002</v>
      </c>
      <c r="N186" s="73">
        <v>2487.7600000000002</v>
      </c>
      <c r="O186" s="73">
        <v>2487.7600000000002</v>
      </c>
      <c r="P186" s="73">
        <v>2487.7600000000002</v>
      </c>
      <c r="Q186" s="76">
        <v>29853.119999999999</v>
      </c>
    </row>
    <row r="187" spans="1:17" x14ac:dyDescent="0.2">
      <c r="A187" s="71" t="s">
        <v>298</v>
      </c>
      <c r="B187" s="33" t="s">
        <v>260</v>
      </c>
      <c r="C187" s="72" t="s">
        <v>102</v>
      </c>
      <c r="D187" s="23" t="str">
        <f t="shared" si="3"/>
        <v>127247, Москва г, Бескудниковский, Дмитровское ш, дом № 90, корпус 2, Кв. 132</v>
      </c>
      <c r="E187" s="73">
        <v>1927.69</v>
      </c>
      <c r="F187" s="73">
        <v>1927.69</v>
      </c>
      <c r="G187" s="73">
        <v>1927.69</v>
      </c>
      <c r="H187" s="73">
        <v>1927.69</v>
      </c>
      <c r="I187" s="73">
        <v>1927.69</v>
      </c>
      <c r="J187" s="73">
        <v>1927.69</v>
      </c>
      <c r="K187" s="73">
        <v>1927.69</v>
      </c>
      <c r="L187" s="73">
        <v>1927.69</v>
      </c>
      <c r="M187" s="73">
        <v>1927.69</v>
      </c>
      <c r="N187" s="73">
        <v>1927.69</v>
      </c>
      <c r="O187" s="73">
        <v>1927.69</v>
      </c>
      <c r="P187" s="73">
        <v>1927.69</v>
      </c>
      <c r="Q187" s="76">
        <v>23132.28</v>
      </c>
    </row>
    <row r="188" spans="1:17" x14ac:dyDescent="0.2">
      <c r="A188" s="71" t="s">
        <v>303</v>
      </c>
      <c r="B188" s="33" t="s">
        <v>260</v>
      </c>
      <c r="C188" s="72" t="s">
        <v>131</v>
      </c>
      <c r="D188" s="23" t="str">
        <f t="shared" si="3"/>
        <v>127247, Москва г, Бескудниковский, Дмитровское ш, дом № 90, корпус 2, Кв. 137</v>
      </c>
      <c r="E188" s="73">
        <v>2481.25</v>
      </c>
      <c r="F188" s="73">
        <v>2481.25</v>
      </c>
      <c r="G188" s="73">
        <v>2481.25</v>
      </c>
      <c r="H188" s="73">
        <v>2481.25</v>
      </c>
      <c r="I188" s="73">
        <v>2481.25</v>
      </c>
      <c r="J188" s="73">
        <v>2481.25</v>
      </c>
      <c r="K188" s="73">
        <v>2481.25</v>
      </c>
      <c r="L188" s="73">
        <v>2481.25</v>
      </c>
      <c r="M188" s="73">
        <v>2481.25</v>
      </c>
      <c r="N188" s="73">
        <v>2481.25</v>
      </c>
      <c r="O188" s="73">
        <v>2481.25</v>
      </c>
      <c r="P188" s="73">
        <v>2481.25</v>
      </c>
      <c r="Q188" s="76">
        <v>29775</v>
      </c>
    </row>
    <row r="189" spans="1:17" x14ac:dyDescent="0.2">
      <c r="A189" s="71" t="s">
        <v>340</v>
      </c>
      <c r="B189" s="33" t="s">
        <v>260</v>
      </c>
      <c r="C189" s="72" t="s">
        <v>94</v>
      </c>
      <c r="D189" s="23" t="str">
        <f t="shared" si="3"/>
        <v>127247, Москва г, Бескудниковский, Дмитровское ш, дом № 90, корпус 2, Кв. 170</v>
      </c>
      <c r="E189" s="73">
        <v>1250.3900000000001</v>
      </c>
      <c r="F189" s="73">
        <v>1250.3900000000001</v>
      </c>
      <c r="G189" s="73">
        <v>1250.3900000000001</v>
      </c>
      <c r="H189" s="73">
        <v>1250.3900000000001</v>
      </c>
      <c r="I189" s="73">
        <v>1250.3900000000001</v>
      </c>
      <c r="J189" s="73">
        <v>1250.3900000000001</v>
      </c>
      <c r="K189" s="73">
        <v>1250.3900000000001</v>
      </c>
      <c r="L189" s="73">
        <v>1250.3900000000001</v>
      </c>
      <c r="M189" s="73">
        <v>1250.3900000000001</v>
      </c>
      <c r="N189" s="73">
        <v>1250.3900000000001</v>
      </c>
      <c r="O189" s="73">
        <v>1250.3900000000001</v>
      </c>
      <c r="P189" s="73">
        <v>1250.3900000000001</v>
      </c>
      <c r="Q189" s="76">
        <v>15004.68</v>
      </c>
    </row>
    <row r="190" spans="1:17" x14ac:dyDescent="0.2">
      <c r="A190" s="71" t="s">
        <v>449</v>
      </c>
      <c r="B190" s="33" t="s">
        <v>260</v>
      </c>
      <c r="C190" s="72" t="s">
        <v>5</v>
      </c>
      <c r="D190" s="23" t="str">
        <f t="shared" si="3"/>
        <v>127247, Москва г, Бескудниковский, Дмитровское ш, дом № 90, корпус 2, Кв. 9</v>
      </c>
      <c r="E190" s="73">
        <v>2422.64</v>
      </c>
      <c r="F190" s="73">
        <v>2422.64</v>
      </c>
      <c r="G190" s="73">
        <v>2422.64</v>
      </c>
      <c r="H190" s="73">
        <v>2422.64</v>
      </c>
      <c r="I190" s="73">
        <v>2422.64</v>
      </c>
      <c r="J190" s="73">
        <v>2422.64</v>
      </c>
      <c r="K190" s="73">
        <v>2422.64</v>
      </c>
      <c r="L190" s="73">
        <v>2422.64</v>
      </c>
      <c r="M190" s="73">
        <v>2422.64</v>
      </c>
      <c r="N190" s="73">
        <v>2422.64</v>
      </c>
      <c r="O190" s="73">
        <v>2422.64</v>
      </c>
      <c r="P190" s="73">
        <v>2422.64</v>
      </c>
      <c r="Q190" s="76">
        <v>29071.68</v>
      </c>
    </row>
    <row r="191" spans="1:17" x14ac:dyDescent="0.2">
      <c r="A191" s="71" t="s">
        <v>274</v>
      </c>
      <c r="B191" s="33" t="s">
        <v>260</v>
      </c>
      <c r="C191" s="72" t="s">
        <v>161</v>
      </c>
      <c r="D191" s="23" t="str">
        <f t="shared" si="3"/>
        <v>127247, Москва г, Бескудниковский, Дмитровское ш, дом № 90, корпус 2, Кв. 110</v>
      </c>
      <c r="E191" s="73">
        <v>1260.1600000000001</v>
      </c>
      <c r="F191" s="73">
        <v>1260.1600000000001</v>
      </c>
      <c r="G191" s="73">
        <v>1260.1600000000001</v>
      </c>
      <c r="H191" s="73">
        <v>1260.1600000000001</v>
      </c>
      <c r="I191" s="73">
        <v>1260.1600000000001</v>
      </c>
      <c r="J191" s="73">
        <v>1260.1600000000001</v>
      </c>
      <c r="K191" s="73">
        <v>1260.1600000000001</v>
      </c>
      <c r="L191" s="73">
        <v>1260.1600000000001</v>
      </c>
      <c r="M191" s="73">
        <v>1260.1600000000001</v>
      </c>
      <c r="N191" s="73">
        <v>1260.1600000000001</v>
      </c>
      <c r="O191" s="73">
        <v>1260.1600000000001</v>
      </c>
      <c r="P191" s="73">
        <v>1260.1600000000001</v>
      </c>
      <c r="Q191" s="76">
        <v>15121.92</v>
      </c>
    </row>
    <row r="192" spans="1:17" x14ac:dyDescent="0.2">
      <c r="A192" s="71" t="s">
        <v>276</v>
      </c>
      <c r="B192" s="33" t="s">
        <v>260</v>
      </c>
      <c r="C192" s="72" t="s">
        <v>117</v>
      </c>
      <c r="D192" s="23" t="str">
        <f t="shared" si="3"/>
        <v>127247, Москва г, Бескудниковский, Дмитровское ш, дом № 90, корпус 2, Кв. 112</v>
      </c>
      <c r="E192" s="73">
        <v>1921.18</v>
      </c>
      <c r="F192" s="73">
        <v>1921.18</v>
      </c>
      <c r="G192" s="73">
        <v>1921.18</v>
      </c>
      <c r="H192" s="73">
        <v>1921.18</v>
      </c>
      <c r="I192" s="73">
        <v>1921.18</v>
      </c>
      <c r="J192" s="73">
        <v>1921.18</v>
      </c>
      <c r="K192" s="73">
        <v>1921.18</v>
      </c>
      <c r="L192" s="73">
        <v>1921.18</v>
      </c>
      <c r="M192" s="73">
        <v>1921.18</v>
      </c>
      <c r="N192" s="73">
        <v>1921.18</v>
      </c>
      <c r="O192" s="73">
        <v>1921.18</v>
      </c>
      <c r="P192" s="73">
        <v>1921.18</v>
      </c>
      <c r="Q192" s="76">
        <v>23054.16</v>
      </c>
    </row>
    <row r="193" spans="1:17" x14ac:dyDescent="0.2">
      <c r="A193" s="71" t="s">
        <v>432</v>
      </c>
      <c r="B193" s="33" t="s">
        <v>260</v>
      </c>
      <c r="C193" s="72" t="s">
        <v>59</v>
      </c>
      <c r="D193" s="23" t="str">
        <f t="shared" si="3"/>
        <v>127247, Москва г, Бескудниковский, Дмитровское ш, дом № 90, корпус 2, Кв. 74</v>
      </c>
      <c r="E193" s="73">
        <v>1256.9100000000001</v>
      </c>
      <c r="F193" s="73">
        <v>1256.9100000000001</v>
      </c>
      <c r="G193" s="73">
        <v>1256.9100000000001</v>
      </c>
      <c r="H193" s="73">
        <v>1256.9100000000001</v>
      </c>
      <c r="I193" s="73">
        <v>1256.9100000000001</v>
      </c>
      <c r="J193" s="73">
        <v>1256.9100000000001</v>
      </c>
      <c r="K193" s="73">
        <v>1256.9100000000001</v>
      </c>
      <c r="L193" s="73">
        <v>1256.9100000000001</v>
      </c>
      <c r="M193" s="73">
        <v>1256.9100000000001</v>
      </c>
      <c r="N193" s="73">
        <v>1256.9100000000001</v>
      </c>
      <c r="O193" s="73">
        <v>1256.9100000000001</v>
      </c>
      <c r="P193" s="73">
        <v>1256.9100000000001</v>
      </c>
      <c r="Q193" s="76">
        <v>15082.92</v>
      </c>
    </row>
    <row r="194" spans="1:17" x14ac:dyDescent="0.2">
      <c r="A194" s="71" t="s">
        <v>442</v>
      </c>
      <c r="B194" s="33" t="s">
        <v>260</v>
      </c>
      <c r="C194" s="72" t="s">
        <v>97</v>
      </c>
      <c r="D194" s="23" t="str">
        <f t="shared" si="3"/>
        <v>127247, Москва г, Бескудниковский, Дмитровское ш, дом № 90, корпус 2, Кв. 83</v>
      </c>
      <c r="E194" s="73">
        <v>1908.15</v>
      </c>
      <c r="F194" s="73">
        <v>1908.15</v>
      </c>
      <c r="G194" s="73">
        <v>1908.15</v>
      </c>
      <c r="H194" s="73">
        <v>1908.15</v>
      </c>
      <c r="I194" s="73">
        <v>1908.15</v>
      </c>
      <c r="J194" s="73">
        <v>1908.15</v>
      </c>
      <c r="K194" s="73">
        <v>1908.15</v>
      </c>
      <c r="L194" s="73">
        <v>1908.15</v>
      </c>
      <c r="M194" s="73">
        <v>1908.15</v>
      </c>
      <c r="N194" s="73">
        <v>1908.15</v>
      </c>
      <c r="O194" s="73">
        <v>1908.15</v>
      </c>
      <c r="P194" s="73">
        <v>1908.15</v>
      </c>
      <c r="Q194" s="76">
        <v>22897.8</v>
      </c>
    </row>
    <row r="195" spans="1:17" x14ac:dyDescent="0.2">
      <c r="A195" s="71" t="s">
        <v>452</v>
      </c>
      <c r="B195" s="33" t="s">
        <v>260</v>
      </c>
      <c r="C195" s="72" t="s">
        <v>134</v>
      </c>
      <c r="D195" s="23" t="str">
        <f t="shared" si="3"/>
        <v>127247, Москва г, Бескудниковский, Дмитровское ш, дом № 90, корпус 2, Кв. 92</v>
      </c>
      <c r="E195" s="73">
        <v>1973.28</v>
      </c>
      <c r="F195" s="73">
        <v>1973.28</v>
      </c>
      <c r="G195" s="73">
        <v>1973.28</v>
      </c>
      <c r="H195" s="73">
        <v>1973.28</v>
      </c>
      <c r="I195" s="73">
        <v>1973.28</v>
      </c>
      <c r="J195" s="73">
        <v>1973.28</v>
      </c>
      <c r="K195" s="73">
        <v>1973.28</v>
      </c>
      <c r="L195" s="73">
        <v>1973.28</v>
      </c>
      <c r="M195" s="73">
        <v>1973.28</v>
      </c>
      <c r="N195" s="73">
        <v>1973.28</v>
      </c>
      <c r="O195" s="73">
        <v>1973.28</v>
      </c>
      <c r="P195" s="73">
        <v>1973.28</v>
      </c>
      <c r="Q195" s="76">
        <v>23679.360000000001</v>
      </c>
    </row>
    <row r="196" spans="1:17" x14ac:dyDescent="0.2">
      <c r="A196" s="71" t="s">
        <v>263</v>
      </c>
      <c r="B196" s="33" t="s">
        <v>260</v>
      </c>
      <c r="C196" s="72" t="s">
        <v>188</v>
      </c>
      <c r="D196" s="23" t="str">
        <f t="shared" ref="D196:D207" si="4">CONCATENATE(B196, ", ", C196)</f>
        <v>127247, Москва г, Бескудниковский, Дмитровское ш, дом № 90, корпус 2, Кв. 100</v>
      </c>
      <c r="E196" s="73">
        <v>1908.15</v>
      </c>
      <c r="F196" s="73">
        <v>1908.15</v>
      </c>
      <c r="G196" s="73">
        <v>1908.15</v>
      </c>
      <c r="H196" s="73">
        <v>1908.15</v>
      </c>
      <c r="I196" s="73">
        <v>1908.15</v>
      </c>
      <c r="J196" s="73">
        <v>1908.15</v>
      </c>
      <c r="K196" s="73">
        <v>1908.15</v>
      </c>
      <c r="L196" s="73">
        <v>1908.15</v>
      </c>
      <c r="M196" s="73">
        <v>1908.15</v>
      </c>
      <c r="N196" s="73">
        <v>1908.15</v>
      </c>
      <c r="O196" s="73">
        <v>1908.15</v>
      </c>
      <c r="P196" s="73">
        <v>1908.15</v>
      </c>
      <c r="Q196" s="76">
        <v>22897.8</v>
      </c>
    </row>
    <row r="197" spans="1:17" x14ac:dyDescent="0.2">
      <c r="A197" s="71" t="s">
        <v>271</v>
      </c>
      <c r="B197" s="33" t="s">
        <v>260</v>
      </c>
      <c r="C197" s="72" t="s">
        <v>12</v>
      </c>
      <c r="D197" s="23" t="str">
        <f t="shared" si="4"/>
        <v>127247, Москва г, Бескудниковский, Дмитровское ш, дом № 90, корпус 2, Кв. 108</v>
      </c>
      <c r="E197" s="73">
        <v>1921.18</v>
      </c>
      <c r="F197" s="73">
        <v>1921.18</v>
      </c>
      <c r="G197" s="73">
        <v>1921.18</v>
      </c>
      <c r="H197" s="73">
        <v>1921.18</v>
      </c>
      <c r="I197" s="73">
        <v>1921.18</v>
      </c>
      <c r="J197" s="73">
        <v>1921.18</v>
      </c>
      <c r="K197" s="73">
        <v>1921.18</v>
      </c>
      <c r="L197" s="73">
        <v>1921.18</v>
      </c>
      <c r="M197" s="73">
        <v>1921.18</v>
      </c>
      <c r="N197" s="73">
        <v>1921.18</v>
      </c>
      <c r="O197" s="73">
        <v>1921.18</v>
      </c>
      <c r="P197" s="73">
        <v>1921.18</v>
      </c>
      <c r="Q197" s="76">
        <v>23054.16</v>
      </c>
    </row>
    <row r="198" spans="1:17" x14ac:dyDescent="0.2">
      <c r="A198" s="71" t="s">
        <v>297</v>
      </c>
      <c r="B198" s="33" t="s">
        <v>260</v>
      </c>
      <c r="C198" s="72" t="s">
        <v>125</v>
      </c>
      <c r="D198" s="23" t="str">
        <f t="shared" si="4"/>
        <v>127247, Москва г, Бескудниковский, Дмитровское ш, дом № 90, корпус 2, Кв. 131</v>
      </c>
      <c r="E198" s="73">
        <v>1914.66</v>
      </c>
      <c r="F198" s="73">
        <v>1914.66</v>
      </c>
      <c r="G198" s="73">
        <v>1914.66</v>
      </c>
      <c r="H198" s="73">
        <v>1914.66</v>
      </c>
      <c r="I198" s="73">
        <v>1914.66</v>
      </c>
      <c r="J198" s="73">
        <v>1914.66</v>
      </c>
      <c r="K198" s="73">
        <v>1914.66</v>
      </c>
      <c r="L198" s="73">
        <v>1914.66</v>
      </c>
      <c r="M198" s="73">
        <v>1914.66</v>
      </c>
      <c r="N198" s="73">
        <v>1914.66</v>
      </c>
      <c r="O198" s="73">
        <v>1914.66</v>
      </c>
      <c r="P198" s="73">
        <v>1914.66</v>
      </c>
      <c r="Q198" s="76">
        <v>22975.919999999998</v>
      </c>
    </row>
    <row r="199" spans="1:17" x14ac:dyDescent="0.2">
      <c r="A199" s="71" t="s">
        <v>319</v>
      </c>
      <c r="B199" s="33" t="s">
        <v>260</v>
      </c>
      <c r="C199" s="72" t="s">
        <v>6</v>
      </c>
      <c r="D199" s="23" t="str">
        <f t="shared" si="4"/>
        <v>127247, Москва г, Бескудниковский, Дмитровское ш, дом № 90, корпус 2, Кв. 151</v>
      </c>
      <c r="E199" s="73">
        <v>1917.92</v>
      </c>
      <c r="F199" s="73">
        <v>1917.92</v>
      </c>
      <c r="G199" s="73">
        <v>1917.92</v>
      </c>
      <c r="H199" s="73">
        <v>1917.92</v>
      </c>
      <c r="I199" s="73">
        <v>1917.92</v>
      </c>
      <c r="J199" s="73">
        <v>1917.92</v>
      </c>
      <c r="K199" s="73">
        <v>1917.92</v>
      </c>
      <c r="L199" s="73">
        <v>1917.92</v>
      </c>
      <c r="M199" s="73">
        <v>1917.92</v>
      </c>
      <c r="N199" s="73">
        <v>1917.92</v>
      </c>
      <c r="O199" s="73">
        <v>1917.92</v>
      </c>
      <c r="P199" s="73">
        <v>1917.92</v>
      </c>
      <c r="Q199" s="76">
        <v>23015.040000000001</v>
      </c>
    </row>
    <row r="200" spans="1:17" x14ac:dyDescent="0.2">
      <c r="A200" s="71" t="s">
        <v>266</v>
      </c>
      <c r="B200" s="33" t="s">
        <v>260</v>
      </c>
      <c r="C200" s="72" t="s">
        <v>16</v>
      </c>
      <c r="D200" s="23" t="str">
        <f t="shared" si="4"/>
        <v>127247, Москва г, Бескудниковский, Дмитровское ш, дом № 90, корпус 2, Кв. 103</v>
      </c>
      <c r="E200" s="73">
        <v>1914.66</v>
      </c>
      <c r="F200" s="73">
        <v>1914.66</v>
      </c>
      <c r="G200" s="73">
        <v>1914.66</v>
      </c>
      <c r="H200" s="73">
        <v>1914.66</v>
      </c>
      <c r="I200" s="73">
        <v>1914.66</v>
      </c>
      <c r="J200" s="73">
        <v>1914.66</v>
      </c>
      <c r="K200" s="73">
        <v>1914.66</v>
      </c>
      <c r="L200" s="73">
        <v>1914.66</v>
      </c>
      <c r="M200" s="73">
        <v>1914.66</v>
      </c>
      <c r="N200" s="73">
        <v>1914.66</v>
      </c>
      <c r="O200" s="73">
        <v>1914.66</v>
      </c>
      <c r="P200" s="73">
        <v>1914.66</v>
      </c>
      <c r="Q200" s="76">
        <v>22975.919999999998</v>
      </c>
    </row>
    <row r="201" spans="1:17" x14ac:dyDescent="0.2">
      <c r="A201" s="71" t="s">
        <v>286</v>
      </c>
      <c r="B201" s="33" t="s">
        <v>260</v>
      </c>
      <c r="C201" s="72" t="s">
        <v>145</v>
      </c>
      <c r="D201" s="23" t="str">
        <f t="shared" si="4"/>
        <v>127247, Москва г, Бескудниковский, Дмитровское ш, дом № 90, корпус 2, Кв. 121</v>
      </c>
      <c r="E201" s="73">
        <v>2491.02</v>
      </c>
      <c r="F201" s="73">
        <v>2491.02</v>
      </c>
      <c r="G201" s="73">
        <v>2491.02</v>
      </c>
      <c r="H201" s="73">
        <v>2491.02</v>
      </c>
      <c r="I201" s="73">
        <v>2491.02</v>
      </c>
      <c r="J201" s="73">
        <v>2491.02</v>
      </c>
      <c r="K201" s="73">
        <v>2491.02</v>
      </c>
      <c r="L201" s="73">
        <v>2491.02</v>
      </c>
      <c r="M201" s="73">
        <v>2491.02</v>
      </c>
      <c r="N201" s="73">
        <v>2491.02</v>
      </c>
      <c r="O201" s="73">
        <v>2491.02</v>
      </c>
      <c r="P201" s="73">
        <v>2491.02</v>
      </c>
      <c r="Q201" s="76">
        <v>29892.240000000002</v>
      </c>
    </row>
    <row r="202" spans="1:17" x14ac:dyDescent="0.2">
      <c r="A202" s="71" t="s">
        <v>327</v>
      </c>
      <c r="B202" s="33" t="s">
        <v>260</v>
      </c>
      <c r="C202" s="72" t="s">
        <v>53</v>
      </c>
      <c r="D202" s="23" t="str">
        <f t="shared" si="4"/>
        <v>127247, Москва г, Бескудниковский, Дмитровское ш, дом № 90, корпус 2, Кв. 159</v>
      </c>
      <c r="E202" s="73">
        <v>1917.92</v>
      </c>
      <c r="F202" s="73">
        <v>1917.92</v>
      </c>
      <c r="G202" s="73">
        <v>1917.92</v>
      </c>
      <c r="H202" s="73">
        <v>1917.92</v>
      </c>
      <c r="I202" s="73">
        <v>1917.92</v>
      </c>
      <c r="J202" s="73">
        <v>1917.92</v>
      </c>
      <c r="K202" s="73">
        <v>1917.92</v>
      </c>
      <c r="L202" s="73">
        <v>1917.92</v>
      </c>
      <c r="M202" s="73">
        <v>1917.92</v>
      </c>
      <c r="N202" s="73">
        <v>1917.92</v>
      </c>
      <c r="O202" s="73">
        <v>1917.92</v>
      </c>
      <c r="P202" s="73">
        <v>1917.92</v>
      </c>
      <c r="Q202" s="76">
        <v>23015.040000000001</v>
      </c>
    </row>
    <row r="203" spans="1:17" x14ac:dyDescent="0.2">
      <c r="A203" s="71" t="s">
        <v>382</v>
      </c>
      <c r="B203" s="33" t="s">
        <v>260</v>
      </c>
      <c r="C203" s="72" t="s">
        <v>121</v>
      </c>
      <c r="D203" s="23" t="str">
        <f t="shared" si="4"/>
        <v>127247, Москва г, Бескудниковский, Дмитровское ш, дом № 90, корпус 2, Кв. 30</v>
      </c>
      <c r="E203" s="75"/>
      <c r="F203" s="75"/>
      <c r="G203" s="74">
        <v>40.549999999999997</v>
      </c>
      <c r="H203" s="73">
        <v>1256.9100000000001</v>
      </c>
      <c r="I203" s="73">
        <v>1256.9100000000001</v>
      </c>
      <c r="J203" s="73">
        <v>1256.9100000000001</v>
      </c>
      <c r="K203" s="73">
        <v>1256.9100000000001</v>
      </c>
      <c r="L203" s="73">
        <v>1256.9100000000001</v>
      </c>
      <c r="M203" s="73">
        <v>1256.9100000000001</v>
      </c>
      <c r="N203" s="73">
        <v>1256.9100000000001</v>
      </c>
      <c r="O203" s="73">
        <v>1256.9100000000001</v>
      </c>
      <c r="P203" s="73">
        <v>1256.9100000000001</v>
      </c>
      <c r="Q203" s="76">
        <v>11352.74</v>
      </c>
    </row>
    <row r="204" spans="1:17" x14ac:dyDescent="0.2">
      <c r="A204" s="71" t="s">
        <v>348</v>
      </c>
      <c r="B204" s="33" t="s">
        <v>260</v>
      </c>
      <c r="C204" s="72" t="s">
        <v>30</v>
      </c>
      <c r="D204" s="23" t="str">
        <f t="shared" si="4"/>
        <v>127247, Москва г, Бескудниковский, Дмитровское ш, дом № 90, корпус 2, Кв. 177</v>
      </c>
      <c r="E204" s="75"/>
      <c r="F204" s="75"/>
      <c r="G204" s="75"/>
      <c r="H204" s="73">
        <v>1985.14</v>
      </c>
      <c r="I204" s="73">
        <v>2481.25</v>
      </c>
      <c r="J204" s="73">
        <v>2481.25</v>
      </c>
      <c r="K204" s="73">
        <v>2481.25</v>
      </c>
      <c r="L204" s="73">
        <v>2481.25</v>
      </c>
      <c r="M204" s="73">
        <v>2481.25</v>
      </c>
      <c r="N204" s="73">
        <v>2481.25</v>
      </c>
      <c r="O204" s="73">
        <v>2481.25</v>
      </c>
      <c r="P204" s="73">
        <v>2481.25</v>
      </c>
      <c r="Q204" s="76">
        <v>21835.14</v>
      </c>
    </row>
    <row r="205" spans="1:17" x14ac:dyDescent="0.2">
      <c r="A205" s="71" t="s">
        <v>375</v>
      </c>
      <c r="B205" s="33" t="s">
        <v>260</v>
      </c>
      <c r="C205" s="72" t="s">
        <v>144</v>
      </c>
      <c r="D205" s="23" t="str">
        <f t="shared" si="4"/>
        <v>127247, Москва г, Бескудниковский, Дмитровское ш, дом № 90, корпус 2, Кв. 25</v>
      </c>
      <c r="E205" s="75"/>
      <c r="F205" s="75"/>
      <c r="G205" s="75"/>
      <c r="H205" s="75"/>
      <c r="I205" s="74">
        <v>156.51</v>
      </c>
      <c r="J205" s="73">
        <v>2425.89</v>
      </c>
      <c r="K205" s="73">
        <v>2425.89</v>
      </c>
      <c r="L205" s="73">
        <v>2425.89</v>
      </c>
      <c r="M205" s="73">
        <v>2425.89</v>
      </c>
      <c r="N205" s="73">
        <v>2425.89</v>
      </c>
      <c r="O205" s="73">
        <v>2425.89</v>
      </c>
      <c r="P205" s="73">
        <v>2425.89</v>
      </c>
      <c r="Q205" s="76">
        <v>17137.740000000002</v>
      </c>
    </row>
    <row r="206" spans="1:17" x14ac:dyDescent="0.2">
      <c r="A206" s="71" t="s">
        <v>391</v>
      </c>
      <c r="B206" s="33" t="s">
        <v>260</v>
      </c>
      <c r="C206" s="72" t="s">
        <v>41</v>
      </c>
      <c r="D206" s="23" t="str">
        <f t="shared" si="4"/>
        <v>127247, Москва г, Бескудниковский, Дмитровское ш, дом № 90, корпус 2, Кв. 38</v>
      </c>
      <c r="E206" s="75"/>
      <c r="F206" s="75"/>
      <c r="G206" s="75"/>
      <c r="H206" s="75"/>
      <c r="I206" s="75"/>
      <c r="J206" s="74">
        <v>376.09</v>
      </c>
      <c r="K206" s="73">
        <v>1253.6500000000001</v>
      </c>
      <c r="L206" s="73">
        <v>1253.6500000000001</v>
      </c>
      <c r="M206" s="73">
        <v>1253.6500000000001</v>
      </c>
      <c r="N206" s="73">
        <v>1253.6500000000001</v>
      </c>
      <c r="O206" s="73">
        <v>1253.6500000000001</v>
      </c>
      <c r="P206" s="73">
        <v>1253.6500000000001</v>
      </c>
      <c r="Q206" s="76">
        <v>7897.99</v>
      </c>
    </row>
    <row r="207" spans="1:17" x14ac:dyDescent="0.2">
      <c r="A207" s="71" t="s">
        <v>356</v>
      </c>
      <c r="B207" s="33" t="s">
        <v>260</v>
      </c>
      <c r="C207" s="72" t="s">
        <v>174</v>
      </c>
      <c r="D207" s="23" t="str">
        <f t="shared" si="4"/>
        <v>127247, Москва г, Бескудниковский, Дмитровское ш, дом № 90, корпус 2, Кв. 183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3">
        <v>1846.6</v>
      </c>
      <c r="O207" s="73">
        <v>1908.15</v>
      </c>
      <c r="P207" s="73">
        <v>1908.16</v>
      </c>
      <c r="Q207" s="76">
        <v>5662.91</v>
      </c>
    </row>
    <row r="208" spans="1:17" x14ac:dyDescent="0.2">
      <c r="E208" s="34">
        <f t="shared" ref="E208:Q208" si="5">SUM(E3:E207)</f>
        <v>373362.88000000024</v>
      </c>
      <c r="F208" s="34">
        <f t="shared" si="5"/>
        <v>373362.88000000024</v>
      </c>
      <c r="G208" s="34">
        <f t="shared" si="5"/>
        <v>373362.88000000024</v>
      </c>
      <c r="H208" s="34">
        <f t="shared" si="5"/>
        <v>373363.11000000016</v>
      </c>
      <c r="I208" s="34">
        <f t="shared" si="5"/>
        <v>373362.88000000018</v>
      </c>
      <c r="J208" s="34">
        <f t="shared" si="5"/>
        <v>373362.88000000024</v>
      </c>
      <c r="K208" s="34">
        <f t="shared" si="5"/>
        <v>373362.88000000024</v>
      </c>
      <c r="L208" s="34">
        <f t="shared" si="5"/>
        <v>373362.88000000024</v>
      </c>
      <c r="M208" s="34">
        <f t="shared" si="5"/>
        <v>373362.88000000024</v>
      </c>
      <c r="N208" s="34">
        <f t="shared" si="5"/>
        <v>373362.88000000018</v>
      </c>
      <c r="O208" s="34">
        <f t="shared" si="5"/>
        <v>373362.88000000024</v>
      </c>
      <c r="P208" s="34">
        <f t="shared" si="5"/>
        <v>373362.89000000019</v>
      </c>
      <c r="Q208" s="34">
        <f t="shared" si="5"/>
        <v>4480354.8000000017</v>
      </c>
    </row>
  </sheetData>
  <autoFilter ref="A2:Q20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9"/>
  <sheetViews>
    <sheetView zoomScale="90" zoomScaleNormal="90" workbookViewId="0">
      <selection activeCell="N8" sqref="N8"/>
    </sheetView>
  </sheetViews>
  <sheetFormatPr defaultRowHeight="10.199999999999999" x14ac:dyDescent="0.2"/>
  <cols>
    <col min="1" max="1" width="70" style="18" customWidth="1"/>
    <col min="2" max="3" width="13.28515625" style="18" bestFit="1" customWidth="1"/>
    <col min="4" max="4" width="12.140625" style="18" bestFit="1" customWidth="1"/>
    <col min="5" max="13" width="13.28515625" style="18" bestFit="1" customWidth="1"/>
    <col min="14" max="15" width="11.140625" style="18" bestFit="1" customWidth="1"/>
    <col min="16" max="16384" width="9.140625" style="18"/>
  </cols>
  <sheetData>
    <row r="1" spans="1:15" x14ac:dyDescent="0.2">
      <c r="A1" s="18" t="s">
        <v>222</v>
      </c>
      <c r="B1" s="18" t="s">
        <v>210</v>
      </c>
      <c r="C1" s="18" t="s">
        <v>211</v>
      </c>
      <c r="D1" s="18" t="s">
        <v>212</v>
      </c>
      <c r="E1" s="18" t="s">
        <v>213</v>
      </c>
      <c r="F1" s="18" t="s">
        <v>214</v>
      </c>
      <c r="G1" s="18" t="s">
        <v>215</v>
      </c>
      <c r="H1" s="18" t="s">
        <v>216</v>
      </c>
      <c r="I1" s="18" t="s">
        <v>217</v>
      </c>
      <c r="J1" s="18" t="s">
        <v>218</v>
      </c>
      <c r="K1" s="18" t="s">
        <v>219</v>
      </c>
      <c r="L1" s="18" t="s">
        <v>220</v>
      </c>
      <c r="M1" s="18" t="s">
        <v>221</v>
      </c>
    </row>
    <row r="2" spans="1:15" ht="12" x14ac:dyDescent="0.2">
      <c r="A2" s="52" t="s">
        <v>260</v>
      </c>
      <c r="B2" s="63">
        <v>401.16899999999998</v>
      </c>
      <c r="C2" s="63">
        <v>355.15499999999997</v>
      </c>
      <c r="D2" s="63">
        <v>282.85599999999999</v>
      </c>
      <c r="E2" s="63">
        <v>167.58699999999999</v>
      </c>
      <c r="F2" s="63">
        <v>70.352999999999994</v>
      </c>
      <c r="G2" s="63">
        <v>44.220999999999997</v>
      </c>
      <c r="H2" s="63">
        <v>59.542999999999999</v>
      </c>
      <c r="I2" s="63">
        <v>59.911000000000001</v>
      </c>
      <c r="J2" s="63">
        <v>68.091999999999999</v>
      </c>
      <c r="K2" s="63">
        <v>227.614</v>
      </c>
      <c r="L2" s="63">
        <v>314.99299999999999</v>
      </c>
      <c r="M2" s="64">
        <v>396.92899999999997</v>
      </c>
      <c r="N2" s="69">
        <f>SUM(B2:M2)</f>
        <v>2448.4230000000002</v>
      </c>
      <c r="O2" s="68">
        <f>N2-Расшифровка!H20</f>
        <v>0</v>
      </c>
    </row>
    <row r="3" spans="1:15" ht="12" x14ac:dyDescent="0.2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5" x14ac:dyDescent="0.2">
      <c r="A4" s="18" t="s">
        <v>661</v>
      </c>
      <c r="B4" s="18" t="s">
        <v>210</v>
      </c>
      <c r="C4" s="18" t="s">
        <v>211</v>
      </c>
      <c r="D4" s="18" t="s">
        <v>212</v>
      </c>
      <c r="E4" s="18" t="s">
        <v>213</v>
      </c>
      <c r="F4" s="18" t="s">
        <v>214</v>
      </c>
      <c r="G4" s="18" t="s">
        <v>215</v>
      </c>
      <c r="H4" s="18" t="s">
        <v>216</v>
      </c>
      <c r="I4" s="18" t="s">
        <v>217</v>
      </c>
      <c r="J4" s="18" t="s">
        <v>218</v>
      </c>
      <c r="K4" s="18" t="s">
        <v>219</v>
      </c>
      <c r="L4" s="18" t="s">
        <v>220</v>
      </c>
      <c r="M4" s="18" t="s">
        <v>221</v>
      </c>
    </row>
    <row r="5" spans="1:15" ht="12" x14ac:dyDescent="0.2">
      <c r="A5" s="52" t="s">
        <v>260</v>
      </c>
      <c r="B5" s="63">
        <v>41.303618415395462</v>
      </c>
      <c r="C5" s="63">
        <v>49.823838719108466</v>
      </c>
      <c r="D5" s="63">
        <v>46.34349149569195</v>
      </c>
      <c r="E5" s="63">
        <v>20.420595593925739</v>
      </c>
      <c r="F5" s="63">
        <f>F2</f>
        <v>70.352999999999994</v>
      </c>
      <c r="G5" s="63">
        <f t="shared" ref="G5:J5" si="0">G2</f>
        <v>44.220999999999997</v>
      </c>
      <c r="H5" s="63">
        <f t="shared" si="0"/>
        <v>59.542999999999999</v>
      </c>
      <c r="I5" s="63">
        <f t="shared" si="0"/>
        <v>59.911000000000001</v>
      </c>
      <c r="J5" s="63">
        <f t="shared" si="0"/>
        <v>68.091999999999999</v>
      </c>
      <c r="K5" s="63">
        <v>0</v>
      </c>
      <c r="L5" s="63">
        <v>15.201510619636423</v>
      </c>
      <c r="M5" s="63">
        <v>36.770972707104406</v>
      </c>
      <c r="N5" s="69">
        <f>SUM(B5:M5)</f>
        <v>511.98402755086249</v>
      </c>
      <c r="O5" s="68">
        <f>N5-Расшифровка!I20</f>
        <v>0</v>
      </c>
    </row>
    <row r="7" spans="1:15" x14ac:dyDescent="0.2">
      <c r="B7" s="68"/>
      <c r="C7" s="68"/>
      <c r="D7" s="68"/>
      <c r="E7" s="68"/>
      <c r="F7" s="70"/>
      <c r="G7" s="70"/>
      <c r="H7" s="70"/>
      <c r="I7" s="70"/>
      <c r="J7" s="70"/>
      <c r="K7" s="68"/>
      <c r="L7" s="68"/>
      <c r="M7" s="68"/>
    </row>
    <row r="8" spans="1:15" x14ac:dyDescent="0.2">
      <c r="B8" s="68">
        <f>B2-B5</f>
        <v>359.86538158460451</v>
      </c>
      <c r="C8" s="68">
        <f t="shared" ref="C8:M8" si="1">C2-C5</f>
        <v>305.33116128089148</v>
      </c>
      <c r="D8" s="68">
        <f t="shared" si="1"/>
        <v>236.51250850430804</v>
      </c>
      <c r="E8" s="68">
        <f t="shared" si="1"/>
        <v>147.16640440607426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227.614</v>
      </c>
      <c r="L8" s="68">
        <f t="shared" si="1"/>
        <v>299.7914893803636</v>
      </c>
      <c r="M8" s="68">
        <f t="shared" si="1"/>
        <v>360.15802729289555</v>
      </c>
      <c r="N8" s="69">
        <f>SUM(B8:M8)</f>
        <v>1936.4389724491375</v>
      </c>
    </row>
    <row r="9" spans="1:15" x14ac:dyDescent="0.2">
      <c r="F9" s="6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86"/>
  <sheetViews>
    <sheetView workbookViewId="0">
      <selection activeCell="A15" sqref="A15"/>
    </sheetView>
  </sheetViews>
  <sheetFormatPr defaultRowHeight="10.199999999999999" x14ac:dyDescent="0.2"/>
  <cols>
    <col min="1" max="1" width="73.140625" customWidth="1"/>
    <col min="2" max="2" width="11.7109375" bestFit="1" customWidth="1"/>
  </cols>
  <sheetData>
    <row r="1" spans="1:15" ht="13.2" x14ac:dyDescent="0.2">
      <c r="A1" s="6" t="s">
        <v>203</v>
      </c>
      <c r="B1" s="60" t="s">
        <v>197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0.199999999999999" customHeight="1" x14ac:dyDescent="0.2">
      <c r="A2" s="37" t="s">
        <v>466</v>
      </c>
      <c r="B2" s="7">
        <v>72.7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x14ac:dyDescent="0.2">
      <c r="A3" s="37" t="s">
        <v>467</v>
      </c>
      <c r="B3" s="7">
        <v>38.4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x14ac:dyDescent="0.2">
      <c r="A4" s="37" t="s">
        <v>468</v>
      </c>
      <c r="B4" s="7">
        <v>58.6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x14ac:dyDescent="0.2">
      <c r="A5" s="37" t="s">
        <v>469</v>
      </c>
      <c r="B5" s="7">
        <v>76.5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x14ac:dyDescent="0.2">
      <c r="A6" s="37" t="s">
        <v>470</v>
      </c>
      <c r="B6" s="7">
        <v>38.4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">
      <c r="A7" s="37" t="s">
        <v>471</v>
      </c>
      <c r="B7" s="7">
        <v>58.8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x14ac:dyDescent="0.2">
      <c r="A8" s="37" t="s">
        <v>472</v>
      </c>
      <c r="B8" s="7">
        <v>58.8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x14ac:dyDescent="0.2">
      <c r="A9" s="37" t="s">
        <v>473</v>
      </c>
      <c r="B9" s="7">
        <v>76.3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x14ac:dyDescent="0.2">
      <c r="A10" s="37" t="s">
        <v>474</v>
      </c>
      <c r="B10" s="7">
        <v>38.4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x14ac:dyDescent="0.2">
      <c r="A11" s="37" t="s">
        <v>475</v>
      </c>
      <c r="B11" s="7">
        <v>58.7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x14ac:dyDescent="0.2">
      <c r="A12" s="37" t="s">
        <v>476</v>
      </c>
      <c r="B12" s="7">
        <v>59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x14ac:dyDescent="0.2">
      <c r="A13" s="37" t="s">
        <v>477</v>
      </c>
      <c r="B13" s="7">
        <v>76.3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x14ac:dyDescent="0.2">
      <c r="A14" s="37" t="s">
        <v>478</v>
      </c>
      <c r="B14" s="7">
        <v>58.6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x14ac:dyDescent="0.2">
      <c r="A15" s="37" t="s">
        <v>479</v>
      </c>
      <c r="B15" s="7">
        <v>38.700000000000003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x14ac:dyDescent="0.2">
      <c r="A16" s="37" t="s">
        <v>480</v>
      </c>
      <c r="B16" s="7">
        <v>58.4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x14ac:dyDescent="0.2">
      <c r="A17" s="37" t="s">
        <v>481</v>
      </c>
      <c r="B17" s="7">
        <v>59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x14ac:dyDescent="0.2">
      <c r="A18" s="37" t="s">
        <v>482</v>
      </c>
      <c r="B18" s="7">
        <v>76.099999999999994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x14ac:dyDescent="0.2">
      <c r="A19" s="37" t="s">
        <v>483</v>
      </c>
      <c r="B19" s="7">
        <v>38.5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x14ac:dyDescent="0.2">
      <c r="A20" s="37" t="s">
        <v>484</v>
      </c>
      <c r="B20" s="7">
        <v>59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x14ac:dyDescent="0.2">
      <c r="A21" s="37" t="s">
        <v>485</v>
      </c>
      <c r="B21" s="7">
        <v>59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x14ac:dyDescent="0.2">
      <c r="A22" s="37" t="s">
        <v>486</v>
      </c>
      <c r="B22" s="7">
        <v>76.2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x14ac:dyDescent="0.2">
      <c r="A23" s="37" t="s">
        <v>487</v>
      </c>
      <c r="B23" s="7">
        <v>38.6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x14ac:dyDescent="0.2">
      <c r="A24" s="37" t="s">
        <v>488</v>
      </c>
      <c r="B24" s="7">
        <v>58.6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x14ac:dyDescent="0.2">
      <c r="A25" s="37" t="s">
        <v>489</v>
      </c>
      <c r="B25" s="7">
        <v>60.2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x14ac:dyDescent="0.2">
      <c r="A26" s="37" t="s">
        <v>490</v>
      </c>
      <c r="B26" s="7">
        <v>58.9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x14ac:dyDescent="0.2">
      <c r="A27" s="37" t="s">
        <v>491</v>
      </c>
      <c r="B27" s="7">
        <v>76.5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x14ac:dyDescent="0.2">
      <c r="A28" s="37" t="s">
        <v>492</v>
      </c>
      <c r="B28" s="7">
        <v>38.4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x14ac:dyDescent="0.2">
      <c r="A29" s="37" t="s">
        <v>493</v>
      </c>
      <c r="B29" s="7">
        <v>58.8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x14ac:dyDescent="0.2">
      <c r="A30" s="37" t="s">
        <v>494</v>
      </c>
      <c r="B30" s="7">
        <v>58.9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x14ac:dyDescent="0.2">
      <c r="A31" s="37" t="s">
        <v>495</v>
      </c>
      <c r="B31" s="7">
        <v>76.3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x14ac:dyDescent="0.2">
      <c r="A32" s="37" t="s">
        <v>496</v>
      </c>
      <c r="B32" s="7">
        <v>38.4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x14ac:dyDescent="0.2">
      <c r="A33" s="37" t="s">
        <v>497</v>
      </c>
      <c r="B33" s="7">
        <v>58.4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x14ac:dyDescent="0.2">
      <c r="A34" s="37" t="s">
        <v>498</v>
      </c>
      <c r="B34" s="7">
        <v>58.8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x14ac:dyDescent="0.2">
      <c r="A35" s="37" t="s">
        <v>499</v>
      </c>
      <c r="B35" s="7">
        <v>76.2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x14ac:dyDescent="0.2">
      <c r="A36" s="37" t="s">
        <v>500</v>
      </c>
      <c r="B36" s="7">
        <v>74.3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x14ac:dyDescent="0.2">
      <c r="A37" s="37" t="s">
        <v>501</v>
      </c>
      <c r="B37" s="7">
        <v>38.4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x14ac:dyDescent="0.2">
      <c r="A38" s="37" t="s">
        <v>502</v>
      </c>
      <c r="B38" s="7">
        <v>58.8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x14ac:dyDescent="0.2">
      <c r="A39" s="37" t="s">
        <v>503</v>
      </c>
      <c r="B39" s="7">
        <v>59.2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x14ac:dyDescent="0.2">
      <c r="A40" s="37" t="s">
        <v>504</v>
      </c>
      <c r="B40" s="7">
        <v>76.3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x14ac:dyDescent="0.2">
      <c r="A41" s="37" t="s">
        <v>505</v>
      </c>
      <c r="B41" s="7">
        <v>38.5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x14ac:dyDescent="0.2">
      <c r="A42" s="37" t="s">
        <v>506</v>
      </c>
      <c r="B42" s="7">
        <v>58.8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x14ac:dyDescent="0.2">
      <c r="A43" s="37" t="s">
        <v>507</v>
      </c>
      <c r="B43" s="7">
        <v>59.1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x14ac:dyDescent="0.2">
      <c r="A44" s="37" t="s">
        <v>508</v>
      </c>
      <c r="B44" s="7">
        <v>76.2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x14ac:dyDescent="0.2">
      <c r="A45" s="37" t="s">
        <v>509</v>
      </c>
      <c r="B45" s="7">
        <v>38.4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x14ac:dyDescent="0.2">
      <c r="A46" s="37" t="s">
        <v>510</v>
      </c>
      <c r="B46" s="7">
        <v>58.7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x14ac:dyDescent="0.2">
      <c r="A47" s="37" t="s">
        <v>511</v>
      </c>
      <c r="B47" s="7">
        <v>38.4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x14ac:dyDescent="0.2">
      <c r="A48" s="37" t="s">
        <v>512</v>
      </c>
      <c r="B48" s="7">
        <v>59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x14ac:dyDescent="0.2">
      <c r="A49" s="37" t="s">
        <v>513</v>
      </c>
      <c r="B49" s="7">
        <v>76.5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x14ac:dyDescent="0.2">
      <c r="A50" s="37" t="s">
        <v>514</v>
      </c>
      <c r="B50" s="7">
        <v>38.6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x14ac:dyDescent="0.2">
      <c r="A51" s="37" t="s">
        <v>515</v>
      </c>
      <c r="B51" s="7">
        <v>58.7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x14ac:dyDescent="0.2">
      <c r="A52" s="37" t="s">
        <v>516</v>
      </c>
      <c r="B52" s="7">
        <v>59.4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x14ac:dyDescent="0.2">
      <c r="A53" s="37" t="s">
        <v>517</v>
      </c>
      <c r="B53" s="7">
        <v>76.5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x14ac:dyDescent="0.2">
      <c r="A54" s="37" t="s">
        <v>518</v>
      </c>
      <c r="B54" s="7">
        <v>38.6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x14ac:dyDescent="0.2">
      <c r="A55" s="37" t="s">
        <v>519</v>
      </c>
      <c r="B55" s="7">
        <v>58.8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x14ac:dyDescent="0.2">
      <c r="A56" s="37" t="s">
        <v>520</v>
      </c>
      <c r="B56" s="7">
        <v>59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x14ac:dyDescent="0.2">
      <c r="A57" s="37" t="s">
        <v>521</v>
      </c>
      <c r="B57" s="7">
        <v>76.5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x14ac:dyDescent="0.2">
      <c r="A58" s="37" t="s">
        <v>522</v>
      </c>
      <c r="B58" s="7">
        <v>58.7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x14ac:dyDescent="0.2">
      <c r="A59" s="37" t="s">
        <v>523</v>
      </c>
      <c r="B59" s="7">
        <v>38.6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x14ac:dyDescent="0.2">
      <c r="A60" s="37" t="s">
        <v>524</v>
      </c>
      <c r="B60" s="7">
        <v>58.9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x14ac:dyDescent="0.2">
      <c r="A61" s="37" t="s">
        <v>525</v>
      </c>
      <c r="B61" s="7">
        <v>59.1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x14ac:dyDescent="0.2">
      <c r="A62" s="37" t="s">
        <v>526</v>
      </c>
      <c r="B62" s="7">
        <v>76.400000000000006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x14ac:dyDescent="0.2">
      <c r="A63" s="37" t="s">
        <v>527</v>
      </c>
      <c r="B63" s="7">
        <v>38.5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x14ac:dyDescent="0.2">
      <c r="A64" s="37" t="s">
        <v>528</v>
      </c>
      <c r="B64" s="7">
        <v>58.5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x14ac:dyDescent="0.2">
      <c r="A65" s="37" t="s">
        <v>529</v>
      </c>
      <c r="B65" s="7">
        <v>59.2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x14ac:dyDescent="0.2">
      <c r="A66" s="37" t="s">
        <v>530</v>
      </c>
      <c r="B66" s="7">
        <v>76.599999999999994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x14ac:dyDescent="0.2">
      <c r="A67" s="37" t="s">
        <v>531</v>
      </c>
      <c r="B67" s="7">
        <v>38.5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x14ac:dyDescent="0.2">
      <c r="A68" s="37" t="s">
        <v>532</v>
      </c>
      <c r="B68" s="7">
        <v>58.9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x14ac:dyDescent="0.2">
      <c r="A69" s="37" t="s">
        <v>533</v>
      </c>
      <c r="B69" s="7">
        <v>60.6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x14ac:dyDescent="0.2">
      <c r="A70" s="37" t="s">
        <v>534</v>
      </c>
      <c r="B70" s="7">
        <v>59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x14ac:dyDescent="0.2">
      <c r="A71" s="37" t="s">
        <v>535</v>
      </c>
      <c r="B71" s="7">
        <v>76.5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x14ac:dyDescent="0.2">
      <c r="A72" s="37" t="s">
        <v>536</v>
      </c>
      <c r="B72" s="7">
        <v>38.6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x14ac:dyDescent="0.2">
      <c r="A73" s="37" t="s">
        <v>537</v>
      </c>
      <c r="B73" s="7">
        <v>58.5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x14ac:dyDescent="0.2">
      <c r="A74" s="37" t="s">
        <v>538</v>
      </c>
      <c r="B74" s="7">
        <v>59.1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x14ac:dyDescent="0.2">
      <c r="A75" s="37" t="s">
        <v>539</v>
      </c>
      <c r="B75" s="7">
        <v>76.5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x14ac:dyDescent="0.2">
      <c r="A76" s="37" t="s">
        <v>540</v>
      </c>
      <c r="B76" s="7">
        <v>38.5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x14ac:dyDescent="0.2">
      <c r="A77" s="37" t="s">
        <v>541</v>
      </c>
      <c r="B77" s="7">
        <v>58.6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x14ac:dyDescent="0.2">
      <c r="A78" s="37" t="s">
        <v>542</v>
      </c>
      <c r="B78" s="7">
        <v>59.1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x14ac:dyDescent="0.2">
      <c r="A79" s="37" t="s">
        <v>543</v>
      </c>
      <c r="B79" s="7">
        <v>76.099999999999994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x14ac:dyDescent="0.2">
      <c r="A80" s="37" t="s">
        <v>544</v>
      </c>
      <c r="B80" s="7">
        <v>74.400000000000006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x14ac:dyDescent="0.2">
      <c r="A81" s="37" t="s">
        <v>545</v>
      </c>
      <c r="B81" s="7">
        <v>38.4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x14ac:dyDescent="0.2">
      <c r="A82" s="37" t="s">
        <v>546</v>
      </c>
      <c r="B82" s="7">
        <v>58.5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x14ac:dyDescent="0.2">
      <c r="A83" s="37" t="s">
        <v>547</v>
      </c>
      <c r="B83" s="7">
        <v>59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x14ac:dyDescent="0.2">
      <c r="A84" s="37" t="s">
        <v>548</v>
      </c>
      <c r="B84" s="7">
        <v>76.3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x14ac:dyDescent="0.2">
      <c r="A85" s="37" t="s">
        <v>549</v>
      </c>
      <c r="B85" s="7">
        <v>38.5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x14ac:dyDescent="0.2">
      <c r="A86" s="37" t="s">
        <v>550</v>
      </c>
      <c r="B86" s="7">
        <v>58.9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x14ac:dyDescent="0.2">
      <c r="A87" s="37" t="s">
        <v>551</v>
      </c>
      <c r="B87" s="7">
        <v>59.2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x14ac:dyDescent="0.2">
      <c r="A88" s="37" t="s">
        <v>552</v>
      </c>
      <c r="B88" s="7">
        <v>76.2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x14ac:dyDescent="0.2">
      <c r="A89" s="37" t="s">
        <v>553</v>
      </c>
      <c r="B89" s="7">
        <v>38.6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x14ac:dyDescent="0.2">
      <c r="A90" s="37" t="s">
        <v>554</v>
      </c>
      <c r="B90" s="7">
        <v>58.8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x14ac:dyDescent="0.2">
      <c r="A91" s="37" t="s">
        <v>555</v>
      </c>
      <c r="B91" s="7">
        <v>38.4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x14ac:dyDescent="0.2">
      <c r="A92" s="37" t="s">
        <v>556</v>
      </c>
      <c r="B92" s="7">
        <v>59.1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x14ac:dyDescent="0.2">
      <c r="A93" s="37" t="s">
        <v>557</v>
      </c>
      <c r="B93" s="7">
        <v>76.3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x14ac:dyDescent="0.2">
      <c r="A94" s="37" t="s">
        <v>558</v>
      </c>
      <c r="B94" s="7">
        <v>38.5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x14ac:dyDescent="0.2">
      <c r="A95" s="37" t="s">
        <v>559</v>
      </c>
      <c r="B95" s="7">
        <v>58.6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x14ac:dyDescent="0.2">
      <c r="A96" s="37" t="s">
        <v>560</v>
      </c>
      <c r="B96" s="7">
        <v>59.2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x14ac:dyDescent="0.2">
      <c r="A97" s="37" t="s">
        <v>561</v>
      </c>
      <c r="B97" s="7">
        <v>76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x14ac:dyDescent="0.2">
      <c r="A98" s="37" t="s">
        <v>562</v>
      </c>
      <c r="B98" s="7">
        <v>38.5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x14ac:dyDescent="0.2">
      <c r="A99" s="37" t="s">
        <v>563</v>
      </c>
      <c r="B99" s="7">
        <v>58.4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x14ac:dyDescent="0.2">
      <c r="A100" s="37" t="s">
        <v>564</v>
      </c>
      <c r="B100" s="7">
        <v>59.2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x14ac:dyDescent="0.2">
      <c r="A101" s="37" t="s">
        <v>565</v>
      </c>
      <c r="B101" s="7">
        <v>76.2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x14ac:dyDescent="0.2">
      <c r="A102" s="37" t="s">
        <v>566</v>
      </c>
      <c r="B102" s="7">
        <v>58.7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x14ac:dyDescent="0.2">
      <c r="A103" s="37" t="s">
        <v>567</v>
      </c>
      <c r="B103" s="7">
        <v>38.700000000000003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x14ac:dyDescent="0.2">
      <c r="A104" s="37" t="s">
        <v>568</v>
      </c>
      <c r="B104" s="7">
        <v>58.4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x14ac:dyDescent="0.2">
      <c r="A105" s="37" t="s">
        <v>569</v>
      </c>
      <c r="B105" s="7">
        <v>59.1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x14ac:dyDescent="0.2">
      <c r="A106" s="37" t="s">
        <v>570</v>
      </c>
      <c r="B106" s="7">
        <v>38.200000000000003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x14ac:dyDescent="0.2">
      <c r="A107" s="37" t="s">
        <v>571</v>
      </c>
      <c r="B107" s="7">
        <v>60.4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x14ac:dyDescent="0.2">
      <c r="A108" s="37" t="s">
        <v>572</v>
      </c>
      <c r="B108" s="7">
        <v>74.599999999999994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x14ac:dyDescent="0.2">
      <c r="A109" s="37" t="s">
        <v>573</v>
      </c>
      <c r="B109" s="7">
        <v>38.4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x14ac:dyDescent="0.2">
      <c r="A110" s="37" t="s">
        <v>574</v>
      </c>
      <c r="B110" s="7">
        <v>58.5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x14ac:dyDescent="0.2">
      <c r="A111" s="37" t="s">
        <v>575</v>
      </c>
      <c r="B111" s="7">
        <v>60.4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x14ac:dyDescent="0.2">
      <c r="A112" s="37" t="s">
        <v>576</v>
      </c>
      <c r="B112" s="7">
        <v>74.5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x14ac:dyDescent="0.2">
      <c r="A113" s="37" t="s">
        <v>577</v>
      </c>
      <c r="B113" s="7">
        <v>38.5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x14ac:dyDescent="0.2">
      <c r="A114" s="37" t="s">
        <v>578</v>
      </c>
      <c r="B114" s="7">
        <v>58.9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x14ac:dyDescent="0.2">
      <c r="A115" s="37" t="s">
        <v>579</v>
      </c>
      <c r="B115" s="7">
        <v>60.3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x14ac:dyDescent="0.2">
      <c r="A116" s="37" t="s">
        <v>580</v>
      </c>
      <c r="B116" s="7">
        <v>74.400000000000006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x14ac:dyDescent="0.2">
      <c r="A117" s="37" t="s">
        <v>581</v>
      </c>
      <c r="B117" s="7">
        <v>56.1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x14ac:dyDescent="0.2">
      <c r="A118" s="37" t="s">
        <v>582</v>
      </c>
      <c r="B118" s="7">
        <v>38.6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x14ac:dyDescent="0.2">
      <c r="A119" s="37" t="s">
        <v>583</v>
      </c>
      <c r="B119" s="7">
        <v>58.7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x14ac:dyDescent="0.2">
      <c r="A120" s="37" t="s">
        <v>584</v>
      </c>
      <c r="B120" s="7">
        <v>60.3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x14ac:dyDescent="0.2">
      <c r="A121" s="37" t="s">
        <v>585</v>
      </c>
      <c r="B121" s="7">
        <v>74.599999999999994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x14ac:dyDescent="0.2">
      <c r="A122" s="37" t="s">
        <v>586</v>
      </c>
      <c r="B122" s="7">
        <v>38.5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x14ac:dyDescent="0.2">
      <c r="A123" s="37" t="s">
        <v>587</v>
      </c>
      <c r="B123" s="7">
        <v>58.7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x14ac:dyDescent="0.2">
      <c r="A124" s="37" t="s">
        <v>588</v>
      </c>
      <c r="B124" s="7">
        <v>60.4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x14ac:dyDescent="0.2">
      <c r="A125" s="37" t="s">
        <v>589</v>
      </c>
      <c r="B125" s="7">
        <v>74.900000000000006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x14ac:dyDescent="0.2">
      <c r="A126" s="37" t="s">
        <v>590</v>
      </c>
      <c r="B126" s="7">
        <v>38.5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x14ac:dyDescent="0.2">
      <c r="A127" s="37" t="s">
        <v>591</v>
      </c>
      <c r="B127" s="7">
        <v>58.9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x14ac:dyDescent="0.2">
      <c r="A128" s="37" t="s">
        <v>592</v>
      </c>
      <c r="B128" s="7">
        <v>60.3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x14ac:dyDescent="0.2">
      <c r="A129" s="37" t="s">
        <v>593</v>
      </c>
      <c r="B129" s="7">
        <v>60.9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x14ac:dyDescent="0.2">
      <c r="A130" s="37" t="s">
        <v>594</v>
      </c>
      <c r="B130" s="7">
        <v>74.599999999999994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x14ac:dyDescent="0.2">
      <c r="A131" s="37" t="s">
        <v>595</v>
      </c>
      <c r="B131" s="7">
        <v>38.299999999999997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x14ac:dyDescent="0.2">
      <c r="A132" s="37" t="s">
        <v>596</v>
      </c>
      <c r="B132" s="7">
        <v>58.7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x14ac:dyDescent="0.2">
      <c r="A133" s="37" t="s">
        <v>597</v>
      </c>
      <c r="B133" s="7">
        <v>60.4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x14ac:dyDescent="0.2">
      <c r="A134" s="37" t="s">
        <v>598</v>
      </c>
      <c r="B134" s="7">
        <v>74.900000000000006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x14ac:dyDescent="0.2">
      <c r="A135" s="37" t="s">
        <v>599</v>
      </c>
      <c r="B135" s="7">
        <v>38.5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x14ac:dyDescent="0.2">
      <c r="A136" s="37" t="s">
        <v>600</v>
      </c>
      <c r="B136" s="7">
        <v>58.7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x14ac:dyDescent="0.2">
      <c r="A137" s="37" t="s">
        <v>601</v>
      </c>
      <c r="B137" s="7">
        <v>60.5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x14ac:dyDescent="0.2">
      <c r="A138" s="37" t="s">
        <v>602</v>
      </c>
      <c r="B138" s="7">
        <v>74.599999999999994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x14ac:dyDescent="0.2">
      <c r="A139" s="37" t="s">
        <v>603</v>
      </c>
      <c r="B139" s="7">
        <v>74.5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x14ac:dyDescent="0.2">
      <c r="A140" s="37" t="s">
        <v>604</v>
      </c>
      <c r="B140" s="7">
        <v>38.5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x14ac:dyDescent="0.2">
      <c r="A141" s="37" t="s">
        <v>605</v>
      </c>
      <c r="B141" s="7">
        <v>58.6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x14ac:dyDescent="0.2">
      <c r="A142" s="37" t="s">
        <v>606</v>
      </c>
      <c r="B142" s="7">
        <v>60.5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x14ac:dyDescent="0.2">
      <c r="A143" s="37" t="s">
        <v>607</v>
      </c>
      <c r="B143" s="7">
        <v>74.8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x14ac:dyDescent="0.2">
      <c r="A144" s="37" t="s">
        <v>608</v>
      </c>
      <c r="B144" s="7">
        <v>38.4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x14ac:dyDescent="0.2">
      <c r="A145" s="37" t="s">
        <v>609</v>
      </c>
      <c r="B145" s="7">
        <v>58.6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x14ac:dyDescent="0.2">
      <c r="A146" s="37" t="s">
        <v>610</v>
      </c>
      <c r="B146" s="7">
        <v>59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x14ac:dyDescent="0.2">
      <c r="A147" s="37" t="s">
        <v>611</v>
      </c>
      <c r="B147" s="7">
        <v>74.8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x14ac:dyDescent="0.2">
      <c r="A148" s="37" t="s">
        <v>612</v>
      </c>
      <c r="B148" s="7">
        <v>38.4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x14ac:dyDescent="0.2">
      <c r="A149" s="37" t="s">
        <v>613</v>
      </c>
      <c r="B149" s="7">
        <v>58.7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x14ac:dyDescent="0.2">
      <c r="A150" s="37" t="s">
        <v>614</v>
      </c>
      <c r="B150" s="7">
        <v>38.200000000000003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x14ac:dyDescent="0.2">
      <c r="A151" s="37" t="s">
        <v>615</v>
      </c>
      <c r="B151" s="7">
        <v>60.7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x14ac:dyDescent="0.2">
      <c r="A152" s="37" t="s">
        <v>616</v>
      </c>
      <c r="B152" s="7">
        <v>75.099999999999994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x14ac:dyDescent="0.2">
      <c r="A153" s="37" t="s">
        <v>617</v>
      </c>
      <c r="B153" s="7">
        <v>38.6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x14ac:dyDescent="0.2">
      <c r="A154" s="37" t="s">
        <v>618</v>
      </c>
      <c r="B154" s="7">
        <v>58.6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x14ac:dyDescent="0.2">
      <c r="A155" s="37" t="s">
        <v>619</v>
      </c>
      <c r="B155" s="7">
        <v>60.8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x14ac:dyDescent="0.2">
      <c r="A156" s="37" t="s">
        <v>620</v>
      </c>
      <c r="B156" s="7">
        <v>74.7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x14ac:dyDescent="0.2">
      <c r="A157" s="37" t="s">
        <v>621</v>
      </c>
      <c r="B157" s="7">
        <v>38.6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x14ac:dyDescent="0.2">
      <c r="A158" s="37" t="s">
        <v>622</v>
      </c>
      <c r="B158" s="7">
        <v>58.7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x14ac:dyDescent="0.2">
      <c r="A159" s="37" t="s">
        <v>623</v>
      </c>
      <c r="B159" s="7">
        <v>60.8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x14ac:dyDescent="0.2">
      <c r="A160" s="37" t="s">
        <v>624</v>
      </c>
      <c r="B160" s="7">
        <v>74.5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x14ac:dyDescent="0.2">
      <c r="A161" s="37" t="s">
        <v>625</v>
      </c>
      <c r="B161" s="7">
        <v>58.3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x14ac:dyDescent="0.2">
      <c r="A162" s="37" t="s">
        <v>626</v>
      </c>
      <c r="B162" s="7">
        <v>38.299999999999997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x14ac:dyDescent="0.2">
      <c r="A163" s="37" t="s">
        <v>627</v>
      </c>
      <c r="B163" s="7">
        <v>58.8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x14ac:dyDescent="0.2">
      <c r="A164" s="37" t="s">
        <v>628</v>
      </c>
      <c r="B164" s="7">
        <v>60.6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x14ac:dyDescent="0.2">
      <c r="A165" s="37" t="s">
        <v>629</v>
      </c>
      <c r="B165" s="7">
        <v>74.599999999999994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x14ac:dyDescent="0.2">
      <c r="A166" s="37" t="s">
        <v>630</v>
      </c>
      <c r="B166" s="7">
        <v>38.6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x14ac:dyDescent="0.2">
      <c r="A167" s="37" t="s">
        <v>631</v>
      </c>
      <c r="B167" s="7">
        <v>59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x14ac:dyDescent="0.2">
      <c r="A168" s="37" t="s">
        <v>632</v>
      </c>
      <c r="B168" s="7">
        <v>60.7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x14ac:dyDescent="0.2">
      <c r="A169" s="37" t="s">
        <v>633</v>
      </c>
      <c r="B169" s="7">
        <v>74.8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x14ac:dyDescent="0.2">
      <c r="A170" s="37" t="s">
        <v>634</v>
      </c>
      <c r="B170" s="7">
        <v>38.5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x14ac:dyDescent="0.2">
      <c r="A171" s="37" t="s">
        <v>635</v>
      </c>
      <c r="B171" s="7">
        <v>58.7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x14ac:dyDescent="0.2">
      <c r="A172" s="37" t="s">
        <v>636</v>
      </c>
      <c r="B172" s="7">
        <v>60.4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x14ac:dyDescent="0.2">
      <c r="A173" s="37" t="s">
        <v>637</v>
      </c>
      <c r="B173" s="7">
        <v>60.9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x14ac:dyDescent="0.2">
      <c r="A174" s="37" t="s">
        <v>638</v>
      </c>
      <c r="B174" s="7">
        <v>74.599999999999994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x14ac:dyDescent="0.2">
      <c r="A175" s="37" t="s">
        <v>639</v>
      </c>
      <c r="B175" s="7">
        <v>38.799999999999997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x14ac:dyDescent="0.2">
      <c r="A176" s="37" t="s">
        <v>640</v>
      </c>
      <c r="B176" s="7">
        <v>58.6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x14ac:dyDescent="0.2">
      <c r="A177" s="37" t="s">
        <v>641</v>
      </c>
      <c r="B177" s="7">
        <v>60.4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x14ac:dyDescent="0.2">
      <c r="A178" s="37" t="s">
        <v>642</v>
      </c>
      <c r="B178" s="7">
        <v>75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x14ac:dyDescent="0.2">
      <c r="A179" s="37" t="s">
        <v>643</v>
      </c>
      <c r="B179" s="7">
        <v>38.5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x14ac:dyDescent="0.2">
      <c r="A180" s="37" t="s">
        <v>644</v>
      </c>
      <c r="B180" s="7">
        <v>58.5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x14ac:dyDescent="0.2">
      <c r="A181" s="37" t="s">
        <v>645</v>
      </c>
      <c r="B181" s="7">
        <v>60.6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x14ac:dyDescent="0.2">
      <c r="A182" s="37" t="s">
        <v>646</v>
      </c>
      <c r="B182" s="7">
        <v>75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x14ac:dyDescent="0.2">
      <c r="A183" s="37" t="s">
        <v>647</v>
      </c>
      <c r="B183" s="7">
        <v>74.400000000000006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x14ac:dyDescent="0.2">
      <c r="A184" s="37" t="s">
        <v>648</v>
      </c>
      <c r="B184" s="7">
        <v>38.4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x14ac:dyDescent="0.2">
      <c r="A185" s="37" t="s">
        <v>649</v>
      </c>
      <c r="B185" s="7">
        <v>58.9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x14ac:dyDescent="0.2">
      <c r="A186" s="37" t="s">
        <v>650</v>
      </c>
      <c r="B186" s="7">
        <v>60.6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x14ac:dyDescent="0.2">
      <c r="A187" s="37" t="s">
        <v>651</v>
      </c>
      <c r="B187" s="7">
        <v>74.8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x14ac:dyDescent="0.2">
      <c r="A188" s="37" t="s">
        <v>652</v>
      </c>
      <c r="B188" s="7">
        <v>38.6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x14ac:dyDescent="0.2">
      <c r="A189" s="37" t="s">
        <v>653</v>
      </c>
      <c r="B189" s="7">
        <v>58.7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x14ac:dyDescent="0.2">
      <c r="A190" s="37" t="s">
        <v>654</v>
      </c>
      <c r="B190" s="7">
        <v>60.6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x14ac:dyDescent="0.2">
      <c r="A191" s="37" t="s">
        <v>655</v>
      </c>
      <c r="B191" s="7">
        <v>76.400000000000006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x14ac:dyDescent="0.2">
      <c r="A192" s="37" t="s">
        <v>656</v>
      </c>
      <c r="B192" s="7">
        <v>38.299999999999997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x14ac:dyDescent="0.2">
      <c r="A193" s="37" t="s">
        <v>657</v>
      </c>
      <c r="B193" s="7">
        <v>56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x14ac:dyDescent="0.2">
      <c r="A194" s="37" t="s">
        <v>658</v>
      </c>
      <c r="B194" s="7">
        <v>137.9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 x14ac:dyDescent="0.2">
      <c r="A195" s="37" t="s">
        <v>659</v>
      </c>
      <c r="B195" s="7">
        <v>116.4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 x14ac:dyDescent="0.2">
      <c r="A196" s="37" t="s">
        <v>660</v>
      </c>
      <c r="B196" s="7">
        <v>62.9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1:15" ht="13.2" x14ac:dyDescent="0.2">
      <c r="A197" s="61" t="s">
        <v>260</v>
      </c>
      <c r="B197" s="62">
        <v>11466.1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</row>
    <row r="198" spans="1:15" x14ac:dyDescent="0.2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</row>
    <row r="199" spans="1:15" x14ac:dyDescent="0.2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1:15" x14ac:dyDescent="0.2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x14ac:dyDescent="0.2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 x14ac:dyDescent="0.2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x14ac:dyDescent="0.2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x14ac:dyDescent="0.2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x14ac:dyDescent="0.2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x14ac:dyDescent="0.2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5" x14ac:dyDescent="0.2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 x14ac:dyDescent="0.2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 x14ac:dyDescent="0.2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 x14ac:dyDescent="0.2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1:15" x14ac:dyDescent="0.2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 x14ac:dyDescent="0.2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x14ac:dyDescent="0.2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1:15" x14ac:dyDescent="0.2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1:15" x14ac:dyDescent="0.2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1:15" x14ac:dyDescent="0.2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1:15" x14ac:dyDescent="0.2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x14ac:dyDescent="0.2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1:15" x14ac:dyDescent="0.2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1:15" x14ac:dyDescent="0.2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1:15" x14ac:dyDescent="0.2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 x14ac:dyDescent="0.2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1:15" x14ac:dyDescent="0.2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1:15" x14ac:dyDescent="0.2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5" x14ac:dyDescent="0.2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1:15" x14ac:dyDescent="0.2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x14ac:dyDescent="0.2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x14ac:dyDescent="0.2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1:15" x14ac:dyDescent="0.2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x14ac:dyDescent="0.2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x14ac:dyDescent="0.2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1:15" x14ac:dyDescent="0.2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1:15" x14ac:dyDescent="0.2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1:15" x14ac:dyDescent="0.2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1:15" x14ac:dyDescent="0.2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 x14ac:dyDescent="0.2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1:15" x14ac:dyDescent="0.2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1:15" x14ac:dyDescent="0.2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1:15" x14ac:dyDescent="0.2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 x14ac:dyDescent="0.2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x14ac:dyDescent="0.2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 x14ac:dyDescent="0.2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1:15" x14ac:dyDescent="0.2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x14ac:dyDescent="0.2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x14ac:dyDescent="0.2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1:15" x14ac:dyDescent="0.2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1:15" x14ac:dyDescent="0.2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1:15" x14ac:dyDescent="0.2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x14ac:dyDescent="0.2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x14ac:dyDescent="0.2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 x14ac:dyDescent="0.2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 x14ac:dyDescent="0.2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x14ac:dyDescent="0.2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 x14ac:dyDescent="0.2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x14ac:dyDescent="0.2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x14ac:dyDescent="0.2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x14ac:dyDescent="0.2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x14ac:dyDescent="0.2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x14ac:dyDescent="0.2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x14ac:dyDescent="0.2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x14ac:dyDescent="0.2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x14ac:dyDescent="0.2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x14ac:dyDescent="0.2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x14ac:dyDescent="0.2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x14ac:dyDescent="0.2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x14ac:dyDescent="0.2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x14ac:dyDescent="0.2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x14ac:dyDescent="0.2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x14ac:dyDescent="0.2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x14ac:dyDescent="0.2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x14ac:dyDescent="0.2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 x14ac:dyDescent="0.2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x14ac:dyDescent="0.2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 x14ac:dyDescent="0.2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x14ac:dyDescent="0.2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 x14ac:dyDescent="0.2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x14ac:dyDescent="0.2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x14ac:dyDescent="0.2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x14ac:dyDescent="0.2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x14ac:dyDescent="0.2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x14ac:dyDescent="0.2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x14ac:dyDescent="0.2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 x14ac:dyDescent="0.2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 x14ac:dyDescent="0.2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 x14ac:dyDescent="0.2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 x14ac:dyDescent="0.2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 x14ac:dyDescent="0.2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 x14ac:dyDescent="0.2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x14ac:dyDescent="0.2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x14ac:dyDescent="0.2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x14ac:dyDescent="0.2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x14ac:dyDescent="0.2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 x14ac:dyDescent="0.2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 x14ac:dyDescent="0.2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 x14ac:dyDescent="0.2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 x14ac:dyDescent="0.2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 x14ac:dyDescent="0.2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 x14ac:dyDescent="0.2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 x14ac:dyDescent="0.2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x14ac:dyDescent="0.2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x14ac:dyDescent="0.2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x14ac:dyDescent="0.2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x14ac:dyDescent="0.2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x14ac:dyDescent="0.2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x14ac:dyDescent="0.2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x14ac:dyDescent="0.2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x14ac:dyDescent="0.2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 x14ac:dyDescent="0.2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 x14ac:dyDescent="0.2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 x14ac:dyDescent="0.2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 x14ac:dyDescent="0.2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 x14ac:dyDescent="0.2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x14ac:dyDescent="0.2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x14ac:dyDescent="0.2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 x14ac:dyDescent="0.2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 x14ac:dyDescent="0.2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 x14ac:dyDescent="0.2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x14ac:dyDescent="0.2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 x14ac:dyDescent="0.2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 x14ac:dyDescent="0.2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 x14ac:dyDescent="0.2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x14ac:dyDescent="0.2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x14ac:dyDescent="0.2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x14ac:dyDescent="0.2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 x14ac:dyDescent="0.2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 x14ac:dyDescent="0.2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 x14ac:dyDescent="0.2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x14ac:dyDescent="0.2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x14ac:dyDescent="0.2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x14ac:dyDescent="0.2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x14ac:dyDescent="0.2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x14ac:dyDescent="0.2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 x14ac:dyDescent="0.2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 x14ac:dyDescent="0.2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x14ac:dyDescent="0.2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x14ac:dyDescent="0.2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x14ac:dyDescent="0.2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x14ac:dyDescent="0.2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x14ac:dyDescent="0.2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x14ac:dyDescent="0.2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x14ac:dyDescent="0.2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x14ac:dyDescent="0.2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x14ac:dyDescent="0.2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x14ac:dyDescent="0.2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x14ac:dyDescent="0.2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x14ac:dyDescent="0.2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x14ac:dyDescent="0.2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x14ac:dyDescent="0.2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x14ac:dyDescent="0.2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x14ac:dyDescent="0.2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x14ac:dyDescent="0.2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x14ac:dyDescent="0.2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 x14ac:dyDescent="0.2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x14ac:dyDescent="0.2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x14ac:dyDescent="0.2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x14ac:dyDescent="0.2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x14ac:dyDescent="0.2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x14ac:dyDescent="0.2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x14ac:dyDescent="0.2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x14ac:dyDescent="0.2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 x14ac:dyDescent="0.2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x14ac:dyDescent="0.2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x14ac:dyDescent="0.2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 x14ac:dyDescent="0.2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x14ac:dyDescent="0.2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 x14ac:dyDescent="0.2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x14ac:dyDescent="0.2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x14ac:dyDescent="0.2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 x14ac:dyDescent="0.2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 x14ac:dyDescent="0.2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 x14ac:dyDescent="0.2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x14ac:dyDescent="0.2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x14ac:dyDescent="0.2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 x14ac:dyDescent="0.2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 x14ac:dyDescent="0.2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 x14ac:dyDescent="0.2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 x14ac:dyDescent="0.2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x14ac:dyDescent="0.2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1:15" x14ac:dyDescent="0.2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1:15" x14ac:dyDescent="0.2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 x14ac:dyDescent="0.2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x14ac:dyDescent="0.2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x14ac:dyDescent="0.2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 x14ac:dyDescent="0.2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1:15" x14ac:dyDescent="0.2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1:15" x14ac:dyDescent="0.2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1:15" x14ac:dyDescent="0.2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1:15" x14ac:dyDescent="0.2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1:15" x14ac:dyDescent="0.2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1:15" x14ac:dyDescent="0.2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 x14ac:dyDescent="0.2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1:15" x14ac:dyDescent="0.2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1:15" x14ac:dyDescent="0.2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1:15" x14ac:dyDescent="0.2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1:15" x14ac:dyDescent="0.2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1:15" x14ac:dyDescent="0.2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1:15" x14ac:dyDescent="0.2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1:15" x14ac:dyDescent="0.2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1:15" x14ac:dyDescent="0.2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1:15" x14ac:dyDescent="0.2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1:15" x14ac:dyDescent="0.2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1:15" x14ac:dyDescent="0.2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1:15" x14ac:dyDescent="0.2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1:15" x14ac:dyDescent="0.2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 x14ac:dyDescent="0.2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 x14ac:dyDescent="0.2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x14ac:dyDescent="0.2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 x14ac:dyDescent="0.2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 x14ac:dyDescent="0.2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 x14ac:dyDescent="0.2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 x14ac:dyDescent="0.2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 x14ac:dyDescent="0.2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1:15" x14ac:dyDescent="0.2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 x14ac:dyDescent="0.2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x14ac:dyDescent="0.2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1:15" x14ac:dyDescent="0.2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1:15" x14ac:dyDescent="0.2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1:15" x14ac:dyDescent="0.2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1:15" x14ac:dyDescent="0.2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 x14ac:dyDescent="0.2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1:15" x14ac:dyDescent="0.2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 x14ac:dyDescent="0.2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1:15" x14ac:dyDescent="0.2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1:15" x14ac:dyDescent="0.2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1:15" x14ac:dyDescent="0.2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1:15" x14ac:dyDescent="0.2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1:15" x14ac:dyDescent="0.2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 x14ac:dyDescent="0.2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x14ac:dyDescent="0.2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x14ac:dyDescent="0.2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x14ac:dyDescent="0.2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 x14ac:dyDescent="0.2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 x14ac:dyDescent="0.2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 x14ac:dyDescent="0.2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 x14ac:dyDescent="0.2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 x14ac:dyDescent="0.2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 x14ac:dyDescent="0.2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 x14ac:dyDescent="0.2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1:15" x14ac:dyDescent="0.2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 x14ac:dyDescent="0.2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 x14ac:dyDescent="0.2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x14ac:dyDescent="0.2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x14ac:dyDescent="0.2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x14ac:dyDescent="0.2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x14ac:dyDescent="0.2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x14ac:dyDescent="0.2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x14ac:dyDescent="0.2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x14ac:dyDescent="0.2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x14ac:dyDescent="0.2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x14ac:dyDescent="0.2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x14ac:dyDescent="0.2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x14ac:dyDescent="0.2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x14ac:dyDescent="0.2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x14ac:dyDescent="0.2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x14ac:dyDescent="0.2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x14ac:dyDescent="0.2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1:15" x14ac:dyDescent="0.2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1:15" x14ac:dyDescent="0.2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 x14ac:dyDescent="0.2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1:15" x14ac:dyDescent="0.2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1:15" x14ac:dyDescent="0.2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 x14ac:dyDescent="0.2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1:15" x14ac:dyDescent="0.2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1:15" x14ac:dyDescent="0.2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1:15" x14ac:dyDescent="0.2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1:15" x14ac:dyDescent="0.2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1:15" x14ac:dyDescent="0.2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1:15" x14ac:dyDescent="0.2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1:15" x14ac:dyDescent="0.2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1:15" x14ac:dyDescent="0.2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1:15" x14ac:dyDescent="0.2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1:15" x14ac:dyDescent="0.2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1:15" x14ac:dyDescent="0.2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1:15" x14ac:dyDescent="0.2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1:15" x14ac:dyDescent="0.2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1:15" x14ac:dyDescent="0.2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1:15" x14ac:dyDescent="0.2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1:15" x14ac:dyDescent="0.2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1:15" x14ac:dyDescent="0.2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1:15" x14ac:dyDescent="0.2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1:15" x14ac:dyDescent="0.2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 x14ac:dyDescent="0.2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1:15" x14ac:dyDescent="0.2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1:15" x14ac:dyDescent="0.2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</row>
    <row r="485" spans="1:15" x14ac:dyDescent="0.2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</row>
    <row r="486" spans="1:15" x14ac:dyDescent="0.2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1:15" x14ac:dyDescent="0.2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1:15" x14ac:dyDescent="0.2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</row>
    <row r="489" spans="1:15" x14ac:dyDescent="0.2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</row>
    <row r="490" spans="1:15" x14ac:dyDescent="0.2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</row>
    <row r="491" spans="1:15" x14ac:dyDescent="0.2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</row>
    <row r="492" spans="1:15" x14ac:dyDescent="0.2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</row>
    <row r="493" spans="1:15" x14ac:dyDescent="0.2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</row>
    <row r="494" spans="1:15" x14ac:dyDescent="0.2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</row>
    <row r="495" spans="1:15" x14ac:dyDescent="0.2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</row>
    <row r="496" spans="1:15" x14ac:dyDescent="0.2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</row>
    <row r="497" spans="1:15" x14ac:dyDescent="0.2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1:15" x14ac:dyDescent="0.2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1:15" x14ac:dyDescent="0.2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</row>
    <row r="500" spans="1:15" x14ac:dyDescent="0.2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</row>
    <row r="501" spans="1:15" x14ac:dyDescent="0.2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1:15" x14ac:dyDescent="0.2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</row>
    <row r="503" spans="1:15" x14ac:dyDescent="0.2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</row>
    <row r="504" spans="1:15" x14ac:dyDescent="0.2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</row>
    <row r="505" spans="1:15" x14ac:dyDescent="0.2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</row>
    <row r="506" spans="1:15" x14ac:dyDescent="0.2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</row>
    <row r="507" spans="1:15" x14ac:dyDescent="0.2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</row>
    <row r="508" spans="1:15" x14ac:dyDescent="0.2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</row>
    <row r="509" spans="1:15" x14ac:dyDescent="0.2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</row>
    <row r="510" spans="1:15" x14ac:dyDescent="0.2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</row>
    <row r="511" spans="1:15" x14ac:dyDescent="0.2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</row>
    <row r="512" spans="1:15" x14ac:dyDescent="0.2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</row>
    <row r="513" spans="1:15" x14ac:dyDescent="0.2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</row>
    <row r="514" spans="1:15" x14ac:dyDescent="0.2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</row>
    <row r="515" spans="1:15" x14ac:dyDescent="0.2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</row>
    <row r="516" spans="1:15" x14ac:dyDescent="0.2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</row>
    <row r="517" spans="1:15" x14ac:dyDescent="0.2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</row>
    <row r="518" spans="1:15" x14ac:dyDescent="0.2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</row>
    <row r="519" spans="1:15" x14ac:dyDescent="0.2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</row>
    <row r="520" spans="1:15" x14ac:dyDescent="0.2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</row>
    <row r="521" spans="1:15" x14ac:dyDescent="0.2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</row>
    <row r="522" spans="1:15" x14ac:dyDescent="0.2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</row>
    <row r="523" spans="1:15" x14ac:dyDescent="0.2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</row>
    <row r="524" spans="1:15" x14ac:dyDescent="0.2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</row>
    <row r="525" spans="1:15" x14ac:dyDescent="0.2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</row>
    <row r="526" spans="1:15" x14ac:dyDescent="0.2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</row>
    <row r="527" spans="1:15" x14ac:dyDescent="0.2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1:15" x14ac:dyDescent="0.2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</row>
    <row r="529" spans="1:15" x14ac:dyDescent="0.2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</row>
    <row r="530" spans="1:15" x14ac:dyDescent="0.2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</row>
    <row r="531" spans="1:15" x14ac:dyDescent="0.2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</row>
    <row r="532" spans="1:15" x14ac:dyDescent="0.2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</row>
    <row r="533" spans="1:15" x14ac:dyDescent="0.2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</row>
    <row r="534" spans="1:15" x14ac:dyDescent="0.2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</row>
    <row r="535" spans="1:15" x14ac:dyDescent="0.2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</row>
    <row r="536" spans="1:15" x14ac:dyDescent="0.2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</row>
    <row r="537" spans="1:15" x14ac:dyDescent="0.2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</row>
    <row r="538" spans="1:15" x14ac:dyDescent="0.2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</row>
    <row r="539" spans="1:15" x14ac:dyDescent="0.2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</row>
    <row r="540" spans="1:15" x14ac:dyDescent="0.2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</row>
    <row r="541" spans="1:15" x14ac:dyDescent="0.2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 x14ac:dyDescent="0.2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</row>
    <row r="543" spans="1:15" x14ac:dyDescent="0.2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</row>
    <row r="544" spans="1:15" x14ac:dyDescent="0.2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</row>
    <row r="545" spans="1:15" x14ac:dyDescent="0.2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</row>
    <row r="546" spans="1:15" x14ac:dyDescent="0.2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</row>
    <row r="547" spans="1:15" x14ac:dyDescent="0.2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</row>
    <row r="548" spans="1:15" x14ac:dyDescent="0.2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</row>
    <row r="549" spans="1:15" x14ac:dyDescent="0.2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</row>
    <row r="550" spans="1:15" x14ac:dyDescent="0.2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</row>
    <row r="551" spans="1:15" x14ac:dyDescent="0.2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</row>
    <row r="552" spans="1:15" x14ac:dyDescent="0.2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</row>
    <row r="553" spans="1:15" x14ac:dyDescent="0.2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</row>
    <row r="554" spans="1:15" x14ac:dyDescent="0.2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</row>
    <row r="555" spans="1:15" x14ac:dyDescent="0.2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</row>
    <row r="556" spans="1:15" x14ac:dyDescent="0.2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</row>
    <row r="557" spans="1:15" x14ac:dyDescent="0.2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</row>
    <row r="558" spans="1:15" x14ac:dyDescent="0.2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</row>
    <row r="559" spans="1:15" x14ac:dyDescent="0.2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</row>
    <row r="560" spans="1:15" x14ac:dyDescent="0.2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</row>
    <row r="561" spans="1:15" x14ac:dyDescent="0.2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</row>
    <row r="562" spans="1:15" x14ac:dyDescent="0.2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</row>
    <row r="563" spans="1:15" x14ac:dyDescent="0.2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</row>
    <row r="564" spans="1:15" x14ac:dyDescent="0.2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</row>
    <row r="565" spans="1:15" x14ac:dyDescent="0.2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</row>
    <row r="566" spans="1:15" x14ac:dyDescent="0.2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</row>
    <row r="567" spans="1:15" x14ac:dyDescent="0.2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</row>
    <row r="568" spans="1:15" x14ac:dyDescent="0.2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</row>
    <row r="569" spans="1:15" x14ac:dyDescent="0.2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</row>
    <row r="570" spans="1:15" x14ac:dyDescent="0.2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</row>
    <row r="571" spans="1:15" x14ac:dyDescent="0.2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</row>
    <row r="572" spans="1:15" x14ac:dyDescent="0.2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</row>
    <row r="573" spans="1:15" x14ac:dyDescent="0.2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</row>
    <row r="574" spans="1:15" x14ac:dyDescent="0.2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</row>
    <row r="575" spans="1:15" x14ac:dyDescent="0.2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</row>
    <row r="576" spans="1:15" x14ac:dyDescent="0.2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</row>
    <row r="577" spans="1:15" x14ac:dyDescent="0.2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</row>
    <row r="578" spans="1:15" x14ac:dyDescent="0.2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</row>
    <row r="579" spans="1:15" x14ac:dyDescent="0.2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</row>
    <row r="580" spans="1:15" x14ac:dyDescent="0.2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</row>
    <row r="581" spans="1:15" x14ac:dyDescent="0.2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</row>
    <row r="582" spans="1:15" x14ac:dyDescent="0.2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</row>
    <row r="583" spans="1:15" x14ac:dyDescent="0.2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</row>
    <row r="584" spans="1:15" x14ac:dyDescent="0.2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</row>
    <row r="585" spans="1:15" x14ac:dyDescent="0.2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</row>
    <row r="586" spans="1:15" x14ac:dyDescent="0.2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</row>
    <row r="587" spans="1:15" x14ac:dyDescent="0.2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</row>
    <row r="588" spans="1:15" x14ac:dyDescent="0.2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</row>
    <row r="589" spans="1:15" x14ac:dyDescent="0.2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</row>
    <row r="590" spans="1:15" x14ac:dyDescent="0.2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</row>
    <row r="591" spans="1:15" x14ac:dyDescent="0.2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</row>
    <row r="592" spans="1:15" x14ac:dyDescent="0.2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</row>
    <row r="593" spans="1:15" x14ac:dyDescent="0.2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</row>
    <row r="594" spans="1:15" x14ac:dyDescent="0.2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</row>
    <row r="595" spans="1:15" x14ac:dyDescent="0.2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</row>
    <row r="596" spans="1:15" x14ac:dyDescent="0.2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</row>
    <row r="597" spans="1:15" x14ac:dyDescent="0.2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</row>
    <row r="598" spans="1:15" x14ac:dyDescent="0.2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</row>
    <row r="599" spans="1:15" x14ac:dyDescent="0.2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</row>
    <row r="600" spans="1:15" x14ac:dyDescent="0.2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</row>
    <row r="601" spans="1:15" x14ac:dyDescent="0.2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</row>
    <row r="602" spans="1:15" x14ac:dyDescent="0.2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</row>
    <row r="603" spans="1:15" x14ac:dyDescent="0.2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</row>
    <row r="604" spans="1:15" x14ac:dyDescent="0.2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</row>
    <row r="605" spans="1:15" x14ac:dyDescent="0.2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</row>
    <row r="606" spans="1:15" x14ac:dyDescent="0.2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</row>
    <row r="607" spans="1:15" x14ac:dyDescent="0.2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</row>
    <row r="608" spans="1:15" x14ac:dyDescent="0.2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</row>
    <row r="609" spans="1:15" x14ac:dyDescent="0.2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</row>
    <row r="610" spans="1:15" x14ac:dyDescent="0.2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</row>
    <row r="611" spans="1:15" x14ac:dyDescent="0.2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</row>
    <row r="612" spans="1:15" x14ac:dyDescent="0.2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</row>
    <row r="613" spans="1:15" x14ac:dyDescent="0.2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</row>
    <row r="614" spans="1:15" x14ac:dyDescent="0.2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</row>
    <row r="615" spans="1:15" x14ac:dyDescent="0.2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</row>
    <row r="616" spans="1:15" x14ac:dyDescent="0.2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</row>
    <row r="617" spans="1:15" x14ac:dyDescent="0.2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</row>
    <row r="618" spans="1:15" x14ac:dyDescent="0.2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</row>
    <row r="619" spans="1:15" x14ac:dyDescent="0.2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</row>
    <row r="620" spans="1:15" x14ac:dyDescent="0.2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5" x14ac:dyDescent="0.2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 x14ac:dyDescent="0.2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</row>
    <row r="623" spans="1:15" x14ac:dyDescent="0.2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</row>
    <row r="624" spans="1:15" x14ac:dyDescent="0.2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</row>
    <row r="625" spans="1:15" x14ac:dyDescent="0.2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</row>
    <row r="626" spans="1:15" x14ac:dyDescent="0.2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</row>
    <row r="627" spans="1:15" x14ac:dyDescent="0.2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</row>
    <row r="628" spans="1:15" x14ac:dyDescent="0.2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</row>
    <row r="629" spans="1:15" x14ac:dyDescent="0.2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</row>
    <row r="630" spans="1:15" x14ac:dyDescent="0.2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</row>
    <row r="631" spans="1:15" x14ac:dyDescent="0.2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</row>
    <row r="632" spans="1:15" x14ac:dyDescent="0.2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1:15" x14ac:dyDescent="0.2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</row>
    <row r="634" spans="1:15" x14ac:dyDescent="0.2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</row>
    <row r="635" spans="1:15" x14ac:dyDescent="0.2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</row>
    <row r="636" spans="1:15" x14ac:dyDescent="0.2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</row>
    <row r="637" spans="1:15" x14ac:dyDescent="0.2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</row>
    <row r="638" spans="1:15" x14ac:dyDescent="0.2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</row>
    <row r="639" spans="1:15" x14ac:dyDescent="0.2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</row>
    <row r="640" spans="1:15" x14ac:dyDescent="0.2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</row>
    <row r="641" spans="1:15" x14ac:dyDescent="0.2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 x14ac:dyDescent="0.2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</row>
    <row r="643" spans="1:15" x14ac:dyDescent="0.2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</row>
    <row r="644" spans="1:15" x14ac:dyDescent="0.2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</row>
    <row r="645" spans="1:15" x14ac:dyDescent="0.2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</row>
    <row r="646" spans="1:15" x14ac:dyDescent="0.2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</row>
    <row r="647" spans="1:15" x14ac:dyDescent="0.2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</row>
    <row r="648" spans="1:15" x14ac:dyDescent="0.2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</row>
    <row r="649" spans="1:15" x14ac:dyDescent="0.2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</row>
    <row r="650" spans="1:15" x14ac:dyDescent="0.2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</row>
    <row r="651" spans="1:15" x14ac:dyDescent="0.2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</row>
    <row r="652" spans="1:15" x14ac:dyDescent="0.2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</row>
    <row r="653" spans="1:15" x14ac:dyDescent="0.2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</row>
    <row r="654" spans="1:15" x14ac:dyDescent="0.2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</row>
    <row r="655" spans="1:15" x14ac:dyDescent="0.2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</row>
    <row r="656" spans="1:15" x14ac:dyDescent="0.2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</row>
    <row r="657" spans="1:15" x14ac:dyDescent="0.2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</row>
    <row r="658" spans="1:15" x14ac:dyDescent="0.2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</row>
    <row r="659" spans="1:15" x14ac:dyDescent="0.2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</row>
    <row r="660" spans="1:15" x14ac:dyDescent="0.2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</row>
    <row r="661" spans="1:15" x14ac:dyDescent="0.2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</row>
    <row r="662" spans="1:15" x14ac:dyDescent="0.2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</row>
    <row r="663" spans="1:15" x14ac:dyDescent="0.2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</row>
    <row r="664" spans="1:15" x14ac:dyDescent="0.2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</row>
    <row r="665" spans="1:15" x14ac:dyDescent="0.2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</row>
    <row r="666" spans="1:15" x14ac:dyDescent="0.2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</row>
    <row r="667" spans="1:15" x14ac:dyDescent="0.2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</row>
    <row r="668" spans="1:15" x14ac:dyDescent="0.2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</row>
    <row r="669" spans="1:15" x14ac:dyDescent="0.2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</row>
    <row r="670" spans="1:15" x14ac:dyDescent="0.2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</row>
    <row r="671" spans="1:15" x14ac:dyDescent="0.2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</row>
    <row r="672" spans="1:15" x14ac:dyDescent="0.2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</row>
    <row r="673" spans="1:15" x14ac:dyDescent="0.2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</row>
    <row r="674" spans="1:15" x14ac:dyDescent="0.2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</row>
    <row r="675" spans="1:15" x14ac:dyDescent="0.2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</row>
    <row r="676" spans="1:15" x14ac:dyDescent="0.2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</row>
    <row r="677" spans="1:15" x14ac:dyDescent="0.2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</row>
    <row r="678" spans="1:15" x14ac:dyDescent="0.2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</row>
    <row r="679" spans="1:15" x14ac:dyDescent="0.2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</row>
    <row r="680" spans="1:15" x14ac:dyDescent="0.2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</row>
    <row r="681" spans="1:15" x14ac:dyDescent="0.2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</row>
    <row r="682" spans="1:15" x14ac:dyDescent="0.2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</row>
    <row r="683" spans="1:15" x14ac:dyDescent="0.2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</row>
    <row r="684" spans="1:15" x14ac:dyDescent="0.2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</row>
    <row r="685" spans="1:15" x14ac:dyDescent="0.2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</row>
    <row r="686" spans="1:15" x14ac:dyDescent="0.2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</row>
    <row r="687" spans="1:15" x14ac:dyDescent="0.2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</row>
    <row r="688" spans="1:15" x14ac:dyDescent="0.2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</row>
    <row r="689" spans="1:15" x14ac:dyDescent="0.2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</row>
    <row r="690" spans="1:15" x14ac:dyDescent="0.2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</row>
    <row r="691" spans="1:15" x14ac:dyDescent="0.2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</row>
    <row r="692" spans="1:15" x14ac:dyDescent="0.2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</row>
    <row r="693" spans="1:15" x14ac:dyDescent="0.2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</row>
    <row r="694" spans="1:15" x14ac:dyDescent="0.2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</row>
    <row r="695" spans="1:15" x14ac:dyDescent="0.2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</row>
    <row r="696" spans="1:15" x14ac:dyDescent="0.2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</row>
    <row r="697" spans="1:15" x14ac:dyDescent="0.2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</row>
    <row r="698" spans="1:15" x14ac:dyDescent="0.2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</row>
    <row r="699" spans="1:15" x14ac:dyDescent="0.2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</row>
    <row r="700" spans="1:15" x14ac:dyDescent="0.2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</row>
    <row r="701" spans="1:15" x14ac:dyDescent="0.2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</row>
    <row r="702" spans="1:15" x14ac:dyDescent="0.2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</row>
    <row r="703" spans="1:15" x14ac:dyDescent="0.2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</row>
    <row r="704" spans="1:15" x14ac:dyDescent="0.2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</row>
    <row r="705" spans="1:15" x14ac:dyDescent="0.2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</row>
    <row r="706" spans="1:15" x14ac:dyDescent="0.2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</row>
    <row r="707" spans="1:15" x14ac:dyDescent="0.2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</row>
    <row r="708" spans="1:15" x14ac:dyDescent="0.2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</row>
    <row r="709" spans="1:15" x14ac:dyDescent="0.2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</row>
    <row r="710" spans="1:15" x14ac:dyDescent="0.2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</row>
    <row r="711" spans="1:15" x14ac:dyDescent="0.2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</row>
    <row r="712" spans="1:15" x14ac:dyDescent="0.2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</row>
    <row r="713" spans="1:15" x14ac:dyDescent="0.2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</row>
    <row r="714" spans="1:15" x14ac:dyDescent="0.2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</row>
    <row r="715" spans="1:15" x14ac:dyDescent="0.2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</row>
    <row r="716" spans="1:15" x14ac:dyDescent="0.2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</row>
    <row r="717" spans="1:15" x14ac:dyDescent="0.2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</row>
    <row r="718" spans="1:15" x14ac:dyDescent="0.2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</row>
    <row r="719" spans="1:15" x14ac:dyDescent="0.2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</row>
    <row r="720" spans="1:15" x14ac:dyDescent="0.2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</row>
    <row r="721" spans="1:15" x14ac:dyDescent="0.2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</row>
    <row r="722" spans="1:15" x14ac:dyDescent="0.2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</row>
    <row r="723" spans="1:15" x14ac:dyDescent="0.2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</row>
    <row r="724" spans="1:15" x14ac:dyDescent="0.2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</row>
    <row r="725" spans="1:15" x14ac:dyDescent="0.2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</row>
    <row r="726" spans="1:15" x14ac:dyDescent="0.2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</row>
    <row r="727" spans="1:15" x14ac:dyDescent="0.2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</row>
    <row r="728" spans="1:15" x14ac:dyDescent="0.2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</row>
    <row r="729" spans="1:15" x14ac:dyDescent="0.2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</row>
    <row r="730" spans="1:15" x14ac:dyDescent="0.2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</row>
    <row r="731" spans="1:15" x14ac:dyDescent="0.2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</row>
    <row r="732" spans="1:15" x14ac:dyDescent="0.2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</row>
    <row r="733" spans="1:15" x14ac:dyDescent="0.2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</row>
    <row r="734" spans="1:15" x14ac:dyDescent="0.2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</row>
    <row r="735" spans="1:15" x14ac:dyDescent="0.2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</row>
    <row r="736" spans="1:15" x14ac:dyDescent="0.2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</row>
    <row r="737" spans="1:15" x14ac:dyDescent="0.2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1:15" x14ac:dyDescent="0.2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</row>
    <row r="739" spans="1:15" x14ac:dyDescent="0.2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</row>
    <row r="740" spans="1:15" x14ac:dyDescent="0.2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</row>
    <row r="741" spans="1:15" x14ac:dyDescent="0.2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</row>
    <row r="742" spans="1:15" x14ac:dyDescent="0.2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</row>
    <row r="743" spans="1:15" x14ac:dyDescent="0.2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</row>
    <row r="744" spans="1:15" x14ac:dyDescent="0.2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</row>
    <row r="745" spans="1:15" x14ac:dyDescent="0.2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</row>
    <row r="746" spans="1:15" x14ac:dyDescent="0.2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</row>
    <row r="747" spans="1:15" x14ac:dyDescent="0.2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</row>
    <row r="748" spans="1:15" x14ac:dyDescent="0.2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</row>
    <row r="749" spans="1:15" x14ac:dyDescent="0.2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</row>
    <row r="750" spans="1:15" x14ac:dyDescent="0.2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</row>
    <row r="751" spans="1:15" x14ac:dyDescent="0.2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</row>
    <row r="752" spans="1:15" x14ac:dyDescent="0.2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</row>
    <row r="753" spans="1:15" x14ac:dyDescent="0.2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</row>
    <row r="754" spans="1:15" x14ac:dyDescent="0.2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</row>
    <row r="755" spans="1:15" x14ac:dyDescent="0.2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</row>
    <row r="756" spans="1:15" x14ac:dyDescent="0.2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</row>
    <row r="757" spans="1:15" x14ac:dyDescent="0.2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</row>
    <row r="758" spans="1:15" x14ac:dyDescent="0.2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</row>
    <row r="759" spans="1:15" x14ac:dyDescent="0.2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</row>
    <row r="760" spans="1:15" x14ac:dyDescent="0.2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</row>
    <row r="761" spans="1:15" x14ac:dyDescent="0.2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</row>
    <row r="762" spans="1:15" x14ac:dyDescent="0.2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</row>
    <row r="763" spans="1:15" x14ac:dyDescent="0.2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</row>
    <row r="764" spans="1:15" x14ac:dyDescent="0.2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</row>
    <row r="765" spans="1:15" x14ac:dyDescent="0.2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</row>
    <row r="766" spans="1:15" x14ac:dyDescent="0.2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</row>
    <row r="767" spans="1:15" x14ac:dyDescent="0.2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</row>
    <row r="768" spans="1:15" x14ac:dyDescent="0.2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</row>
    <row r="769" spans="1:15" x14ac:dyDescent="0.2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</row>
    <row r="770" spans="1:15" x14ac:dyDescent="0.2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</row>
    <row r="771" spans="1:15" x14ac:dyDescent="0.2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</row>
    <row r="772" spans="1:15" x14ac:dyDescent="0.2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</row>
    <row r="773" spans="1:15" x14ac:dyDescent="0.2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</row>
    <row r="774" spans="1:15" x14ac:dyDescent="0.2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</row>
    <row r="775" spans="1:15" x14ac:dyDescent="0.2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</row>
    <row r="776" spans="1:15" x14ac:dyDescent="0.2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</row>
    <row r="777" spans="1:15" x14ac:dyDescent="0.2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</row>
    <row r="778" spans="1:15" x14ac:dyDescent="0.2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</row>
    <row r="779" spans="1:15" x14ac:dyDescent="0.2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</row>
    <row r="780" spans="1:15" x14ac:dyDescent="0.2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</row>
    <row r="781" spans="1:15" x14ac:dyDescent="0.2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</row>
    <row r="782" spans="1:15" x14ac:dyDescent="0.2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</row>
    <row r="783" spans="1:15" x14ac:dyDescent="0.2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</row>
    <row r="784" spans="1:15" x14ac:dyDescent="0.2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</row>
    <row r="785" spans="1:15" x14ac:dyDescent="0.2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</row>
    <row r="786" spans="1:15" x14ac:dyDescent="0.2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"/>
  <sheetViews>
    <sheetView workbookViewId="0">
      <selection activeCell="A2" sqref="A2"/>
    </sheetView>
  </sheetViews>
  <sheetFormatPr defaultRowHeight="10.199999999999999" x14ac:dyDescent="0.2"/>
  <cols>
    <col min="1" max="1" width="67.5703125" style="18" bestFit="1" customWidth="1"/>
    <col min="2" max="13" width="9" style="18" bestFit="1" customWidth="1"/>
    <col min="14" max="16384" width="9.140625" style="18"/>
  </cols>
  <sheetData>
    <row r="1" spans="1:13" x14ac:dyDescent="0.2">
      <c r="A1" s="18" t="s">
        <v>209</v>
      </c>
      <c r="B1" s="18" t="s">
        <v>210</v>
      </c>
      <c r="C1" s="18" t="s">
        <v>211</v>
      </c>
      <c r="D1" s="18" t="s">
        <v>212</v>
      </c>
      <c r="E1" s="18" t="s">
        <v>213</v>
      </c>
      <c r="F1" s="18" t="s">
        <v>214</v>
      </c>
      <c r="G1" s="18" t="s">
        <v>215</v>
      </c>
      <c r="H1" s="18" t="s">
        <v>216</v>
      </c>
      <c r="I1" s="18" t="s">
        <v>217</v>
      </c>
      <c r="J1" s="18" t="s">
        <v>218</v>
      </c>
      <c r="K1" s="18" t="s">
        <v>219</v>
      </c>
      <c r="L1" s="18" t="s">
        <v>220</v>
      </c>
      <c r="M1" s="18" t="s">
        <v>221</v>
      </c>
    </row>
    <row r="2" spans="1:13" ht="12" x14ac:dyDescent="0.2">
      <c r="A2" s="52" t="s">
        <v>260</v>
      </c>
      <c r="B2" s="32">
        <v>2325.88</v>
      </c>
      <c r="C2" s="32">
        <v>2325.88</v>
      </c>
      <c r="D2" s="32">
        <v>2325.88</v>
      </c>
      <c r="E2" s="32">
        <v>2325.88</v>
      </c>
      <c r="F2" s="32">
        <v>2325.88</v>
      </c>
      <c r="G2" s="32">
        <v>2325.88</v>
      </c>
      <c r="H2" s="32">
        <v>2325.88</v>
      </c>
      <c r="I2" s="32">
        <v>2325.88</v>
      </c>
      <c r="J2" s="32">
        <v>2325.88</v>
      </c>
      <c r="K2" s="32">
        <v>2325.88</v>
      </c>
      <c r="L2" s="32">
        <v>2325.88</v>
      </c>
      <c r="M2" s="32">
        <v>2325.88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7"/>
  <sheetViews>
    <sheetView workbookViewId="0">
      <selection activeCell="F33" sqref="F33"/>
    </sheetView>
  </sheetViews>
  <sheetFormatPr defaultRowHeight="10.199999999999999" x14ac:dyDescent="0.2"/>
  <cols>
    <col min="1" max="1" width="19.28515625" bestFit="1" customWidth="1"/>
    <col min="2" max="2" width="7.28515625" bestFit="1" customWidth="1"/>
    <col min="3" max="3" width="17" style="77" bestFit="1" customWidth="1"/>
    <col min="4" max="5" width="17" bestFit="1" customWidth="1"/>
    <col min="6" max="6" width="17" style="77" bestFit="1" customWidth="1"/>
    <col min="7" max="8" width="17" bestFit="1" customWidth="1"/>
    <col min="9" max="9" width="17" style="77" bestFit="1" customWidth="1"/>
    <col min="10" max="11" width="17" bestFit="1" customWidth="1"/>
    <col min="12" max="12" width="17" style="77" bestFit="1" customWidth="1"/>
    <col min="13" max="14" width="17" bestFit="1" customWidth="1"/>
    <col min="15" max="15" width="17" style="77" bestFit="1" customWidth="1"/>
    <col min="16" max="17" width="17" bestFit="1" customWidth="1"/>
    <col min="18" max="18" width="17" style="77" bestFit="1" customWidth="1"/>
    <col min="19" max="20" width="17" bestFit="1" customWidth="1"/>
    <col min="21" max="21" width="17" style="77" bestFit="1" customWidth="1"/>
    <col min="22" max="23" width="17" bestFit="1" customWidth="1"/>
    <col min="24" max="24" width="11.7109375" style="77" bestFit="1" customWidth="1"/>
  </cols>
  <sheetData>
    <row r="1" spans="1:24" x14ac:dyDescent="0.2">
      <c r="A1" s="38" t="s">
        <v>0</v>
      </c>
      <c r="B1" s="38" t="s">
        <v>2</v>
      </c>
      <c r="C1" s="53" t="s">
        <v>241</v>
      </c>
      <c r="D1" s="39" t="s">
        <v>241</v>
      </c>
      <c r="E1" s="39" t="s">
        <v>241</v>
      </c>
      <c r="F1" s="53" t="s">
        <v>242</v>
      </c>
      <c r="G1" s="39" t="s">
        <v>242</v>
      </c>
      <c r="H1" s="39" t="s">
        <v>242</v>
      </c>
      <c r="I1" s="53" t="s">
        <v>243</v>
      </c>
      <c r="J1" s="39" t="s">
        <v>243</v>
      </c>
      <c r="K1" s="39" t="s">
        <v>243</v>
      </c>
      <c r="L1" s="53" t="s">
        <v>244</v>
      </c>
      <c r="M1" s="39" t="s">
        <v>244</v>
      </c>
      <c r="N1" s="39" t="s">
        <v>244</v>
      </c>
      <c r="O1" s="53" t="s">
        <v>250</v>
      </c>
      <c r="P1" s="39" t="s">
        <v>250</v>
      </c>
      <c r="Q1" s="39" t="s">
        <v>250</v>
      </c>
      <c r="R1" s="53" t="s">
        <v>251</v>
      </c>
      <c r="S1" s="39" t="s">
        <v>251</v>
      </c>
      <c r="T1" s="39" t="s">
        <v>251</v>
      </c>
      <c r="U1" s="53" t="s">
        <v>252</v>
      </c>
      <c r="V1" s="39" t="s">
        <v>252</v>
      </c>
      <c r="W1" s="39" t="s">
        <v>252</v>
      </c>
      <c r="X1" s="54" t="s">
        <v>253</v>
      </c>
    </row>
    <row r="2" spans="1:24" x14ac:dyDescent="0.2">
      <c r="A2" s="40"/>
      <c r="B2" s="40"/>
      <c r="C2" s="53" t="s">
        <v>241</v>
      </c>
      <c r="D2" s="39" t="s">
        <v>241</v>
      </c>
      <c r="E2" s="39" t="s">
        <v>241</v>
      </c>
      <c r="F2" s="53" t="s">
        <v>242</v>
      </c>
      <c r="G2" s="39" t="s">
        <v>242</v>
      </c>
      <c r="H2" s="39" t="s">
        <v>242</v>
      </c>
      <c r="I2" s="53" t="s">
        <v>243</v>
      </c>
      <c r="J2" s="39" t="s">
        <v>243</v>
      </c>
      <c r="K2" s="39" t="s">
        <v>243</v>
      </c>
      <c r="L2" s="53" t="s">
        <v>244</v>
      </c>
      <c r="M2" s="39" t="s">
        <v>244</v>
      </c>
      <c r="N2" s="39" t="s">
        <v>244</v>
      </c>
      <c r="O2" s="53" t="s">
        <v>250</v>
      </c>
      <c r="P2" s="39" t="s">
        <v>250</v>
      </c>
      <c r="Q2" s="39" t="s">
        <v>250</v>
      </c>
      <c r="R2" s="53" t="s">
        <v>251</v>
      </c>
      <c r="S2" s="39" t="s">
        <v>251</v>
      </c>
      <c r="T2" s="39" t="s">
        <v>251</v>
      </c>
      <c r="U2" s="53" t="s">
        <v>252</v>
      </c>
      <c r="V2" s="39" t="s">
        <v>252</v>
      </c>
      <c r="W2" s="39" t="s">
        <v>252</v>
      </c>
      <c r="X2" s="55"/>
    </row>
    <row r="3" spans="1:24" x14ac:dyDescent="0.2">
      <c r="A3" s="41"/>
      <c r="B3" s="42"/>
      <c r="C3" s="56" t="s">
        <v>254</v>
      </c>
      <c r="D3" s="43" t="s">
        <v>254</v>
      </c>
      <c r="E3" s="43" t="s">
        <v>254</v>
      </c>
      <c r="F3" s="56" t="s">
        <v>254</v>
      </c>
      <c r="G3" s="43" t="s">
        <v>254</v>
      </c>
      <c r="H3" s="43" t="s">
        <v>254</v>
      </c>
      <c r="I3" s="56" t="s">
        <v>254</v>
      </c>
      <c r="J3" s="43" t="s">
        <v>254</v>
      </c>
      <c r="K3" s="43" t="s">
        <v>254</v>
      </c>
      <c r="L3" s="56" t="s">
        <v>254</v>
      </c>
      <c r="M3" s="43" t="s">
        <v>254</v>
      </c>
      <c r="N3" s="43" t="s">
        <v>254</v>
      </c>
      <c r="O3" s="56" t="s">
        <v>254</v>
      </c>
      <c r="P3" s="43" t="s">
        <v>254</v>
      </c>
      <c r="Q3" s="43" t="s">
        <v>254</v>
      </c>
      <c r="R3" s="56" t="s">
        <v>254</v>
      </c>
      <c r="S3" s="43" t="s">
        <v>254</v>
      </c>
      <c r="T3" s="43" t="s">
        <v>254</v>
      </c>
      <c r="U3" s="56" t="s">
        <v>254</v>
      </c>
      <c r="V3" s="43" t="s">
        <v>254</v>
      </c>
      <c r="W3" s="43" t="s">
        <v>254</v>
      </c>
      <c r="X3" s="56" t="s">
        <v>254</v>
      </c>
    </row>
    <row r="4" spans="1:24" x14ac:dyDescent="0.2">
      <c r="A4" s="44"/>
      <c r="B4" s="45"/>
      <c r="C4" s="56" t="s">
        <v>255</v>
      </c>
      <c r="D4" s="43" t="s">
        <v>255</v>
      </c>
      <c r="E4" s="43" t="s">
        <v>255</v>
      </c>
      <c r="F4" s="56" t="s">
        <v>255</v>
      </c>
      <c r="G4" s="43" t="s">
        <v>255</v>
      </c>
      <c r="H4" s="43" t="s">
        <v>255</v>
      </c>
      <c r="I4" s="56" t="s">
        <v>255</v>
      </c>
      <c r="J4" s="43" t="s">
        <v>255</v>
      </c>
      <c r="K4" s="43" t="s">
        <v>255</v>
      </c>
      <c r="L4" s="56" t="s">
        <v>255</v>
      </c>
      <c r="M4" s="43" t="s">
        <v>255</v>
      </c>
      <c r="N4" s="43" t="s">
        <v>255</v>
      </c>
      <c r="O4" s="56" t="s">
        <v>255</v>
      </c>
      <c r="P4" s="43" t="s">
        <v>255</v>
      </c>
      <c r="Q4" s="43" t="s">
        <v>255</v>
      </c>
      <c r="R4" s="56" t="s">
        <v>255</v>
      </c>
      <c r="S4" s="43" t="s">
        <v>255</v>
      </c>
      <c r="T4" s="43" t="s">
        <v>255</v>
      </c>
      <c r="U4" s="56" t="s">
        <v>255</v>
      </c>
      <c r="V4" s="43" t="s">
        <v>255</v>
      </c>
      <c r="W4" s="43" t="s">
        <v>255</v>
      </c>
      <c r="X4" s="56" t="s">
        <v>255</v>
      </c>
    </row>
    <row r="5" spans="1:24" x14ac:dyDescent="0.2">
      <c r="A5" s="46" t="s">
        <v>261</v>
      </c>
      <c r="B5" s="46" t="s">
        <v>120</v>
      </c>
      <c r="C5" s="57">
        <f>D5-E5</f>
        <v>0</v>
      </c>
      <c r="D5" s="47">
        <v>5306.96</v>
      </c>
      <c r="E5" s="47">
        <v>5306.96</v>
      </c>
      <c r="F5" s="57">
        <f>G5-H5</f>
        <v>0</v>
      </c>
      <c r="G5" s="47">
        <v>4502.74</v>
      </c>
      <c r="H5" s="47">
        <v>4502.74</v>
      </c>
      <c r="I5" s="57">
        <f>J5-K5</f>
        <v>0</v>
      </c>
      <c r="J5" s="47">
        <v>3487.85</v>
      </c>
      <c r="K5" s="47">
        <v>3487.85</v>
      </c>
      <c r="L5" s="57">
        <f>M5-N5</f>
        <v>0</v>
      </c>
      <c r="M5" s="47">
        <v>2170.2800000000002</v>
      </c>
      <c r="N5" s="47">
        <v>2170.2800000000002</v>
      </c>
      <c r="O5" s="57">
        <f>P5-Q5</f>
        <v>0</v>
      </c>
      <c r="P5" s="47">
        <v>3809.82</v>
      </c>
      <c r="Q5" s="47">
        <v>3809.82</v>
      </c>
      <c r="R5" s="57">
        <f>S5-T5</f>
        <v>0</v>
      </c>
      <c r="S5" s="47">
        <v>3967.09</v>
      </c>
      <c r="T5" s="47">
        <v>3967.09</v>
      </c>
      <c r="U5" s="57">
        <f>V5-W5</f>
        <v>0</v>
      </c>
      <c r="V5" s="47">
        <v>5312.21</v>
      </c>
      <c r="W5" s="47">
        <v>5312.21</v>
      </c>
      <c r="X5" s="58">
        <f>U5+R5+O5+L5+I5+F5+C5</f>
        <v>0</v>
      </c>
    </row>
    <row r="6" spans="1:24" x14ac:dyDescent="0.2">
      <c r="A6" s="46" t="s">
        <v>262</v>
      </c>
      <c r="B6" s="46" t="s">
        <v>181</v>
      </c>
      <c r="C6" s="57">
        <f t="shared" ref="C6:C69" si="0">D6-E6</f>
        <v>0</v>
      </c>
      <c r="D6" s="47">
        <v>2803.13</v>
      </c>
      <c r="E6" s="47">
        <v>2803.13</v>
      </c>
      <c r="F6" s="57">
        <f t="shared" ref="F6:F69" si="1">G6-H6</f>
        <v>0</v>
      </c>
      <c r="G6" s="47">
        <v>2378.34</v>
      </c>
      <c r="H6" s="47">
        <v>2378.34</v>
      </c>
      <c r="I6" s="57">
        <f t="shared" ref="I6:I69" si="2">J6-K6</f>
        <v>0</v>
      </c>
      <c r="J6" s="47">
        <v>1842.28</v>
      </c>
      <c r="K6" s="47">
        <v>1842.28</v>
      </c>
      <c r="L6" s="57">
        <f t="shared" ref="L6:L69" si="3">M6-N6</f>
        <v>0</v>
      </c>
      <c r="M6" s="47">
        <v>1146.33</v>
      </c>
      <c r="N6" s="47">
        <v>1146.33</v>
      </c>
      <c r="O6" s="57">
        <f t="shared" ref="O6:O69" si="4">P6-Q6</f>
        <v>0</v>
      </c>
      <c r="P6" s="47">
        <v>2011.88</v>
      </c>
      <c r="Q6" s="47">
        <v>2011.88</v>
      </c>
      <c r="R6" s="57">
        <f t="shared" ref="R6:R69" si="5">S6-T6</f>
        <v>0</v>
      </c>
      <c r="S6" s="47">
        <v>2096.52</v>
      </c>
      <c r="T6" s="47">
        <v>2096.52</v>
      </c>
      <c r="U6" s="57">
        <f t="shared" ref="U6:U69" si="6">V6-W6</f>
        <v>0</v>
      </c>
      <c r="V6" s="47">
        <v>2804.1</v>
      </c>
      <c r="W6" s="47">
        <v>2804.1</v>
      </c>
      <c r="X6" s="58">
        <f t="shared" ref="X6:X69" si="7">U6+R6+O6+L6+I6+F6+C6</f>
        <v>0</v>
      </c>
    </row>
    <row r="7" spans="1:24" x14ac:dyDescent="0.2">
      <c r="A7" s="46" t="s">
        <v>263</v>
      </c>
      <c r="B7" s="46" t="s">
        <v>188</v>
      </c>
      <c r="C7" s="57">
        <f t="shared" si="0"/>
        <v>0</v>
      </c>
      <c r="D7" s="47">
        <v>4277.6899999999996</v>
      </c>
      <c r="E7" s="47">
        <v>4277.6899999999996</v>
      </c>
      <c r="F7" s="57">
        <f t="shared" si="1"/>
        <v>0</v>
      </c>
      <c r="G7" s="47">
        <v>3629.44</v>
      </c>
      <c r="H7" s="47">
        <v>3629.44</v>
      </c>
      <c r="I7" s="57">
        <f t="shared" si="2"/>
        <v>0</v>
      </c>
      <c r="J7" s="47">
        <v>2811.39</v>
      </c>
      <c r="K7" s="47">
        <v>2811.39</v>
      </c>
      <c r="L7" s="57">
        <f t="shared" si="3"/>
        <v>0</v>
      </c>
      <c r="M7" s="47">
        <v>1749.35</v>
      </c>
      <c r="N7" s="47">
        <v>1749.35</v>
      </c>
      <c r="O7" s="57">
        <f t="shared" si="4"/>
        <v>0</v>
      </c>
      <c r="P7" s="47">
        <v>3069.73</v>
      </c>
      <c r="Q7" s="47">
        <v>3069.73</v>
      </c>
      <c r="R7" s="57">
        <f t="shared" si="5"/>
        <v>0</v>
      </c>
      <c r="S7" s="47">
        <v>3198.37</v>
      </c>
      <c r="T7" s="47">
        <v>3198.37</v>
      </c>
      <c r="U7" s="57">
        <f t="shared" si="6"/>
        <v>0</v>
      </c>
      <c r="V7" s="47">
        <v>4281.4799999999996</v>
      </c>
      <c r="W7" s="47">
        <v>4281.4799999999996</v>
      </c>
      <c r="X7" s="58">
        <f t="shared" si="7"/>
        <v>0</v>
      </c>
    </row>
    <row r="8" spans="1:24" x14ac:dyDescent="0.2">
      <c r="A8" s="46" t="s">
        <v>264</v>
      </c>
      <c r="B8" s="46" t="s">
        <v>86</v>
      </c>
      <c r="C8" s="57">
        <f t="shared" si="0"/>
        <v>0</v>
      </c>
      <c r="D8" s="47">
        <v>5584.36</v>
      </c>
      <c r="E8" s="47">
        <v>5584.36</v>
      </c>
      <c r="F8" s="57">
        <f t="shared" si="1"/>
        <v>0</v>
      </c>
      <c r="G8" s="47">
        <v>4738.09</v>
      </c>
      <c r="H8" s="47">
        <v>4738.09</v>
      </c>
      <c r="I8" s="57">
        <f t="shared" si="2"/>
        <v>0</v>
      </c>
      <c r="J8" s="47">
        <v>3670.16</v>
      </c>
      <c r="K8" s="47">
        <v>3670.16</v>
      </c>
      <c r="L8" s="57">
        <f t="shared" si="3"/>
        <v>0</v>
      </c>
      <c r="M8" s="47">
        <v>2283.71</v>
      </c>
      <c r="N8" s="47">
        <v>2283.71</v>
      </c>
      <c r="O8" s="57">
        <f t="shared" si="4"/>
        <v>0</v>
      </c>
      <c r="P8" s="47">
        <v>4009.68</v>
      </c>
      <c r="Q8" s="47">
        <v>4009.68</v>
      </c>
      <c r="R8" s="57">
        <f t="shared" si="5"/>
        <v>0</v>
      </c>
      <c r="S8" s="47">
        <v>4174.42</v>
      </c>
      <c r="T8" s="47">
        <v>4174.42</v>
      </c>
      <c r="U8" s="57">
        <f t="shared" si="6"/>
        <v>0</v>
      </c>
      <c r="V8" s="47">
        <v>5589.42</v>
      </c>
      <c r="W8" s="47">
        <v>5589.42</v>
      </c>
      <c r="X8" s="58">
        <f t="shared" si="7"/>
        <v>0</v>
      </c>
    </row>
    <row r="9" spans="1:24" x14ac:dyDescent="0.2">
      <c r="A9" s="46" t="s">
        <v>265</v>
      </c>
      <c r="B9" s="46" t="s">
        <v>124</v>
      </c>
      <c r="C9" s="57">
        <f t="shared" si="0"/>
        <v>0</v>
      </c>
      <c r="D9" s="47">
        <v>2803.13</v>
      </c>
      <c r="E9" s="47">
        <v>2803.13</v>
      </c>
      <c r="F9" s="57">
        <f t="shared" si="1"/>
        <v>0</v>
      </c>
      <c r="G9" s="47">
        <v>2378.34</v>
      </c>
      <c r="H9" s="47">
        <v>2378.34</v>
      </c>
      <c r="I9" s="57">
        <f t="shared" si="2"/>
        <v>0</v>
      </c>
      <c r="J9" s="47">
        <v>1842.28</v>
      </c>
      <c r="K9" s="47">
        <v>1842.28</v>
      </c>
      <c r="L9" s="57">
        <f t="shared" si="3"/>
        <v>0</v>
      </c>
      <c r="M9" s="47">
        <v>1146.33</v>
      </c>
      <c r="N9" s="47">
        <v>1146.33</v>
      </c>
      <c r="O9" s="57">
        <f t="shared" si="4"/>
        <v>0</v>
      </c>
      <c r="P9" s="47">
        <v>2011.88</v>
      </c>
      <c r="Q9" s="47">
        <v>2011.88</v>
      </c>
      <c r="R9" s="57">
        <f t="shared" si="5"/>
        <v>0</v>
      </c>
      <c r="S9" s="47">
        <v>2096.52</v>
      </c>
      <c r="T9" s="47">
        <v>2096.52</v>
      </c>
      <c r="U9" s="57">
        <f t="shared" si="6"/>
        <v>0</v>
      </c>
      <c r="V9" s="47">
        <v>2806.42</v>
      </c>
      <c r="W9" s="47">
        <v>2806.42</v>
      </c>
      <c r="X9" s="58">
        <f t="shared" si="7"/>
        <v>0</v>
      </c>
    </row>
    <row r="10" spans="1:24" x14ac:dyDescent="0.2">
      <c r="A10" s="46" t="s">
        <v>266</v>
      </c>
      <c r="B10" s="46" t="s">
        <v>16</v>
      </c>
      <c r="C10" s="57">
        <f t="shared" si="0"/>
        <v>0</v>
      </c>
      <c r="D10" s="47">
        <v>4292.29</v>
      </c>
      <c r="E10" s="47">
        <v>4292.29</v>
      </c>
      <c r="F10" s="57">
        <f t="shared" si="1"/>
        <v>0</v>
      </c>
      <c r="G10" s="47">
        <v>3641.83</v>
      </c>
      <c r="H10" s="47">
        <v>3641.83</v>
      </c>
      <c r="I10" s="57">
        <f t="shared" si="2"/>
        <v>0</v>
      </c>
      <c r="J10" s="47">
        <v>2820.98</v>
      </c>
      <c r="K10" s="47">
        <v>2820.98</v>
      </c>
      <c r="L10" s="57">
        <f t="shared" si="3"/>
        <v>0</v>
      </c>
      <c r="M10" s="47">
        <v>1755.33</v>
      </c>
      <c r="N10" s="47">
        <v>1755.33</v>
      </c>
      <c r="O10" s="57">
        <f t="shared" si="4"/>
        <v>0</v>
      </c>
      <c r="P10" s="47">
        <v>3082.2</v>
      </c>
      <c r="Q10" s="47">
        <v>3082.2</v>
      </c>
      <c r="R10" s="57">
        <f t="shared" si="5"/>
        <v>0</v>
      </c>
      <c r="S10" s="47">
        <v>3210.01</v>
      </c>
      <c r="T10" s="47">
        <v>3210.01</v>
      </c>
      <c r="U10" s="57">
        <f t="shared" si="6"/>
        <v>0</v>
      </c>
      <c r="V10" s="47">
        <v>4296.3100000000004</v>
      </c>
      <c r="W10" s="47">
        <v>4296.3100000000004</v>
      </c>
      <c r="X10" s="58">
        <f t="shared" si="7"/>
        <v>0</v>
      </c>
    </row>
    <row r="11" spans="1:24" x14ac:dyDescent="0.2">
      <c r="A11" s="46" t="s">
        <v>267</v>
      </c>
      <c r="B11" s="46" t="s">
        <v>85</v>
      </c>
      <c r="C11" s="57">
        <f t="shared" si="0"/>
        <v>0</v>
      </c>
      <c r="D11" s="47">
        <v>4292.29</v>
      </c>
      <c r="E11" s="47">
        <v>4292.29</v>
      </c>
      <c r="F11" s="57">
        <f t="shared" si="1"/>
        <v>0</v>
      </c>
      <c r="G11" s="47">
        <v>3641.83</v>
      </c>
      <c r="H11" s="47">
        <v>3641.83</v>
      </c>
      <c r="I11" s="57">
        <f t="shared" si="2"/>
        <v>0</v>
      </c>
      <c r="J11" s="47">
        <v>2820.98</v>
      </c>
      <c r="K11" s="47">
        <v>2820.98</v>
      </c>
      <c r="L11" s="57">
        <f t="shared" si="3"/>
        <v>0</v>
      </c>
      <c r="M11" s="47">
        <v>1755.33</v>
      </c>
      <c r="N11" s="47">
        <v>1755.33</v>
      </c>
      <c r="O11" s="57">
        <f t="shared" si="4"/>
        <v>0</v>
      </c>
      <c r="P11" s="47">
        <v>3082.2</v>
      </c>
      <c r="Q11" s="47">
        <v>3082.2</v>
      </c>
      <c r="R11" s="57">
        <f t="shared" si="5"/>
        <v>0</v>
      </c>
      <c r="S11" s="47">
        <v>3210.01</v>
      </c>
      <c r="T11" s="47">
        <v>3210.01</v>
      </c>
      <c r="U11" s="57">
        <f t="shared" si="6"/>
        <v>0</v>
      </c>
      <c r="V11" s="47">
        <v>4296.3100000000004</v>
      </c>
      <c r="W11" s="47">
        <v>4296.3100000000004</v>
      </c>
      <c r="X11" s="58">
        <f t="shared" si="7"/>
        <v>0</v>
      </c>
    </row>
    <row r="12" spans="1:24" x14ac:dyDescent="0.2">
      <c r="A12" s="46" t="s">
        <v>268</v>
      </c>
      <c r="B12" s="46" t="s">
        <v>46</v>
      </c>
      <c r="C12" s="57">
        <f t="shared" si="0"/>
        <v>0</v>
      </c>
      <c r="D12" s="47">
        <v>5569.76</v>
      </c>
      <c r="E12" s="47">
        <v>5569.76</v>
      </c>
      <c r="F12" s="57">
        <f t="shared" si="1"/>
        <v>0</v>
      </c>
      <c r="G12" s="47">
        <v>4725.71</v>
      </c>
      <c r="H12" s="47">
        <v>4725.71</v>
      </c>
      <c r="I12" s="57">
        <f t="shared" si="2"/>
        <v>0</v>
      </c>
      <c r="J12" s="47">
        <v>3660.56</v>
      </c>
      <c r="K12" s="47">
        <v>3660.56</v>
      </c>
      <c r="L12" s="57">
        <f t="shared" si="3"/>
        <v>0</v>
      </c>
      <c r="M12" s="47">
        <v>2277.75</v>
      </c>
      <c r="N12" s="47">
        <v>2277.75</v>
      </c>
      <c r="O12" s="57">
        <f t="shared" si="4"/>
        <v>0</v>
      </c>
      <c r="P12" s="47">
        <v>3999.53</v>
      </c>
      <c r="Q12" s="47">
        <v>3999.53</v>
      </c>
      <c r="R12" s="57">
        <f t="shared" si="5"/>
        <v>0</v>
      </c>
      <c r="S12" s="47">
        <v>4165.1000000000004</v>
      </c>
      <c r="T12" s="47">
        <v>4165.1000000000004</v>
      </c>
      <c r="U12" s="57">
        <f t="shared" si="6"/>
        <v>0</v>
      </c>
      <c r="V12" s="47">
        <v>5574.59</v>
      </c>
      <c r="W12" s="47">
        <v>5574.59</v>
      </c>
      <c r="X12" s="58">
        <f t="shared" si="7"/>
        <v>0</v>
      </c>
    </row>
    <row r="13" spans="1:24" x14ac:dyDescent="0.2">
      <c r="A13" s="46" t="s">
        <v>269</v>
      </c>
      <c r="B13" s="46" t="s">
        <v>129</v>
      </c>
      <c r="C13" s="57">
        <f t="shared" si="0"/>
        <v>0</v>
      </c>
      <c r="D13" s="47">
        <v>2803.13</v>
      </c>
      <c r="E13" s="47">
        <v>2803.13</v>
      </c>
      <c r="F13" s="57">
        <f t="shared" si="1"/>
        <v>0</v>
      </c>
      <c r="G13" s="47">
        <v>2378.34</v>
      </c>
      <c r="H13" s="47">
        <v>2378.34</v>
      </c>
      <c r="I13" s="57">
        <f t="shared" si="2"/>
        <v>0</v>
      </c>
      <c r="J13" s="47">
        <v>1842.28</v>
      </c>
      <c r="K13" s="47">
        <v>1842.28</v>
      </c>
      <c r="L13" s="57">
        <f t="shared" si="3"/>
        <v>0</v>
      </c>
      <c r="M13" s="47">
        <v>1146.33</v>
      </c>
      <c r="N13" s="47">
        <v>1146.33</v>
      </c>
      <c r="O13" s="57">
        <f t="shared" si="4"/>
        <v>0</v>
      </c>
      <c r="P13" s="47">
        <v>2011.88</v>
      </c>
      <c r="Q13" s="47">
        <v>2011.88</v>
      </c>
      <c r="R13" s="57">
        <f t="shared" si="5"/>
        <v>0</v>
      </c>
      <c r="S13" s="47">
        <v>2096.52</v>
      </c>
      <c r="T13" s="47">
        <v>2096.52</v>
      </c>
      <c r="U13" s="57">
        <f t="shared" si="6"/>
        <v>0</v>
      </c>
      <c r="V13" s="47">
        <v>2806.42</v>
      </c>
      <c r="W13" s="47">
        <v>2806.42</v>
      </c>
      <c r="X13" s="58">
        <f t="shared" si="7"/>
        <v>0</v>
      </c>
    </row>
    <row r="14" spans="1:24" x14ac:dyDescent="0.2">
      <c r="A14" s="46" t="s">
        <v>270</v>
      </c>
      <c r="B14" s="46" t="s">
        <v>36</v>
      </c>
      <c r="C14" s="57">
        <f t="shared" si="0"/>
        <v>0</v>
      </c>
      <c r="D14" s="47">
        <v>4284.99</v>
      </c>
      <c r="E14" s="47">
        <v>4284.99</v>
      </c>
      <c r="F14" s="57">
        <f t="shared" si="1"/>
        <v>0</v>
      </c>
      <c r="G14" s="47">
        <v>3635.63</v>
      </c>
      <c r="H14" s="47">
        <v>3635.63</v>
      </c>
      <c r="I14" s="57">
        <f t="shared" si="2"/>
        <v>0</v>
      </c>
      <c r="J14" s="47">
        <v>2816.19</v>
      </c>
      <c r="K14" s="47">
        <v>2816.19</v>
      </c>
      <c r="L14" s="57">
        <f t="shared" si="3"/>
        <v>0</v>
      </c>
      <c r="M14" s="47">
        <v>1752.34</v>
      </c>
      <c r="N14" s="47">
        <v>1752.34</v>
      </c>
      <c r="O14" s="57">
        <f t="shared" si="4"/>
        <v>0</v>
      </c>
      <c r="P14" s="47">
        <v>3075.96</v>
      </c>
      <c r="Q14" s="47">
        <v>3075.96</v>
      </c>
      <c r="R14" s="57">
        <f t="shared" si="5"/>
        <v>0</v>
      </c>
      <c r="S14" s="47">
        <v>3203.03</v>
      </c>
      <c r="T14" s="47">
        <v>3203.03</v>
      </c>
      <c r="U14" s="57">
        <f t="shared" si="6"/>
        <v>0</v>
      </c>
      <c r="V14" s="47">
        <v>4287.7299999999996</v>
      </c>
      <c r="W14" s="47">
        <v>4287.7299999999996</v>
      </c>
      <c r="X14" s="58">
        <f t="shared" si="7"/>
        <v>0</v>
      </c>
    </row>
    <row r="15" spans="1:24" x14ac:dyDescent="0.2">
      <c r="A15" s="46" t="s">
        <v>271</v>
      </c>
      <c r="B15" s="46" t="s">
        <v>12</v>
      </c>
      <c r="C15" s="57">
        <f t="shared" si="0"/>
        <v>0</v>
      </c>
      <c r="D15" s="47">
        <v>4306.8900000000003</v>
      </c>
      <c r="E15" s="47">
        <v>4306.8900000000003</v>
      </c>
      <c r="F15" s="57">
        <f t="shared" si="1"/>
        <v>0</v>
      </c>
      <c r="G15" s="47">
        <v>3654.22</v>
      </c>
      <c r="H15" s="47">
        <v>3654.22</v>
      </c>
      <c r="I15" s="57">
        <f t="shared" si="2"/>
        <v>0</v>
      </c>
      <c r="J15" s="47">
        <v>2830.58</v>
      </c>
      <c r="K15" s="47">
        <v>2830.58</v>
      </c>
      <c r="L15" s="57">
        <f t="shared" si="3"/>
        <v>0</v>
      </c>
      <c r="M15" s="47">
        <v>1761.3</v>
      </c>
      <c r="N15" s="47">
        <v>1761.3</v>
      </c>
      <c r="O15" s="57">
        <f t="shared" si="4"/>
        <v>0</v>
      </c>
      <c r="P15" s="47">
        <v>3092.35</v>
      </c>
      <c r="Q15" s="47">
        <v>3092.35</v>
      </c>
      <c r="R15" s="57">
        <f t="shared" si="5"/>
        <v>0</v>
      </c>
      <c r="S15" s="47">
        <v>3219.34</v>
      </c>
      <c r="T15" s="47">
        <v>3219.34</v>
      </c>
      <c r="U15" s="57">
        <f t="shared" si="6"/>
        <v>0</v>
      </c>
      <c r="V15" s="47">
        <v>4311.1499999999996</v>
      </c>
      <c r="W15" s="47">
        <v>4311.1499999999996</v>
      </c>
      <c r="X15" s="58">
        <f t="shared" si="7"/>
        <v>0</v>
      </c>
    </row>
    <row r="16" spans="1:24" x14ac:dyDescent="0.2">
      <c r="A16" s="46" t="s">
        <v>272</v>
      </c>
      <c r="B16" s="46" t="s">
        <v>157</v>
      </c>
      <c r="C16" s="57">
        <f t="shared" si="0"/>
        <v>0</v>
      </c>
      <c r="D16" s="47">
        <v>5569.76</v>
      </c>
      <c r="E16" s="47">
        <v>5569.76</v>
      </c>
      <c r="F16" s="57">
        <f t="shared" si="1"/>
        <v>0</v>
      </c>
      <c r="G16" s="47">
        <v>4725.71</v>
      </c>
      <c r="H16" s="47">
        <v>4725.71</v>
      </c>
      <c r="I16" s="57">
        <f t="shared" si="2"/>
        <v>0</v>
      </c>
      <c r="J16" s="47">
        <v>3660.56</v>
      </c>
      <c r="K16" s="47">
        <v>3660.56</v>
      </c>
      <c r="L16" s="57">
        <f t="shared" si="3"/>
        <v>0</v>
      </c>
      <c r="M16" s="47">
        <v>2277.75</v>
      </c>
      <c r="N16" s="47">
        <v>2277.75</v>
      </c>
      <c r="O16" s="57">
        <f t="shared" si="4"/>
        <v>0</v>
      </c>
      <c r="P16" s="47">
        <v>3997.2</v>
      </c>
      <c r="Q16" s="47">
        <v>3997.2</v>
      </c>
      <c r="R16" s="57">
        <f t="shared" si="5"/>
        <v>0</v>
      </c>
      <c r="S16" s="47">
        <v>4165.1000000000004</v>
      </c>
      <c r="T16" s="47">
        <v>4165.1000000000004</v>
      </c>
      <c r="U16" s="57">
        <f t="shared" si="6"/>
        <v>0</v>
      </c>
      <c r="V16" s="47">
        <v>5574.59</v>
      </c>
      <c r="W16" s="47">
        <v>5574.59</v>
      </c>
      <c r="X16" s="58">
        <f t="shared" si="7"/>
        <v>0</v>
      </c>
    </row>
    <row r="17" spans="1:24" x14ac:dyDescent="0.2">
      <c r="A17" s="46" t="s">
        <v>273</v>
      </c>
      <c r="B17" s="46" t="s">
        <v>148</v>
      </c>
      <c r="C17" s="57">
        <f t="shared" si="0"/>
        <v>0</v>
      </c>
      <c r="D17" s="47">
        <v>4277.6899999999996</v>
      </c>
      <c r="E17" s="47">
        <v>4277.6899999999996</v>
      </c>
      <c r="F17" s="57">
        <f t="shared" si="1"/>
        <v>0</v>
      </c>
      <c r="G17" s="47">
        <v>3629.44</v>
      </c>
      <c r="H17" s="47">
        <v>3629.44</v>
      </c>
      <c r="I17" s="57">
        <f t="shared" si="2"/>
        <v>0</v>
      </c>
      <c r="J17" s="47">
        <v>2811.39</v>
      </c>
      <c r="K17" s="47">
        <v>2811.39</v>
      </c>
      <c r="L17" s="57">
        <f t="shared" si="3"/>
        <v>0</v>
      </c>
      <c r="M17" s="47">
        <v>1749.35</v>
      </c>
      <c r="N17" s="47">
        <v>1749.35</v>
      </c>
      <c r="O17" s="57">
        <f t="shared" si="4"/>
        <v>0</v>
      </c>
      <c r="P17" s="47">
        <v>3069.73</v>
      </c>
      <c r="Q17" s="47">
        <v>3069.73</v>
      </c>
      <c r="R17" s="57">
        <f t="shared" si="5"/>
        <v>0</v>
      </c>
      <c r="S17" s="47">
        <v>3198.37</v>
      </c>
      <c r="T17" s="47">
        <v>3198.37</v>
      </c>
      <c r="U17" s="57">
        <f t="shared" si="6"/>
        <v>0</v>
      </c>
      <c r="V17" s="47">
        <v>4281.4799999999996</v>
      </c>
      <c r="W17" s="47">
        <v>4281.4799999999996</v>
      </c>
      <c r="X17" s="58">
        <f t="shared" si="7"/>
        <v>0</v>
      </c>
    </row>
    <row r="18" spans="1:24" x14ac:dyDescent="0.2">
      <c r="A18" s="46" t="s">
        <v>274</v>
      </c>
      <c r="B18" s="46" t="s">
        <v>161</v>
      </c>
      <c r="C18" s="57">
        <f t="shared" si="0"/>
        <v>0</v>
      </c>
      <c r="D18" s="47">
        <v>2825.03</v>
      </c>
      <c r="E18" s="47">
        <v>2825.03</v>
      </c>
      <c r="F18" s="57">
        <f t="shared" si="1"/>
        <v>0</v>
      </c>
      <c r="G18" s="47">
        <v>2396.92</v>
      </c>
      <c r="H18" s="47">
        <v>2396.92</v>
      </c>
      <c r="I18" s="57">
        <f t="shared" si="2"/>
        <v>0</v>
      </c>
      <c r="J18" s="47">
        <v>1856.67</v>
      </c>
      <c r="K18" s="47">
        <v>1856.67</v>
      </c>
      <c r="L18" s="57">
        <f t="shared" si="3"/>
        <v>0</v>
      </c>
      <c r="M18" s="47">
        <v>1155.29</v>
      </c>
      <c r="N18" s="47">
        <v>1155.29</v>
      </c>
      <c r="O18" s="57">
        <f t="shared" si="4"/>
        <v>0</v>
      </c>
      <c r="P18" s="47">
        <v>2028.27</v>
      </c>
      <c r="Q18" s="47">
        <v>2028.27</v>
      </c>
      <c r="R18" s="57">
        <f t="shared" si="5"/>
        <v>0</v>
      </c>
      <c r="S18" s="47">
        <v>2112.83</v>
      </c>
      <c r="T18" s="47">
        <v>2112.83</v>
      </c>
      <c r="U18" s="57">
        <f t="shared" si="6"/>
        <v>0</v>
      </c>
      <c r="V18" s="47">
        <v>2827.51</v>
      </c>
      <c r="W18" s="47">
        <v>2827.51</v>
      </c>
      <c r="X18" s="58">
        <f t="shared" si="7"/>
        <v>0</v>
      </c>
    </row>
    <row r="19" spans="1:24" x14ac:dyDescent="0.2">
      <c r="A19" s="46" t="s">
        <v>275</v>
      </c>
      <c r="B19" s="46" t="s">
        <v>167</v>
      </c>
      <c r="C19" s="57">
        <f t="shared" si="0"/>
        <v>0</v>
      </c>
      <c r="D19" s="47">
        <v>4263.09</v>
      </c>
      <c r="E19" s="47">
        <v>4263.09</v>
      </c>
      <c r="F19" s="57">
        <f t="shared" si="1"/>
        <v>0</v>
      </c>
      <c r="G19" s="47">
        <v>3617.05</v>
      </c>
      <c r="H19" s="47">
        <v>3617.05</v>
      </c>
      <c r="I19" s="57">
        <f t="shared" si="2"/>
        <v>0</v>
      </c>
      <c r="J19" s="47">
        <v>2801.79</v>
      </c>
      <c r="K19" s="47">
        <v>2801.79</v>
      </c>
      <c r="L19" s="57">
        <f t="shared" si="3"/>
        <v>0</v>
      </c>
      <c r="M19" s="47">
        <v>1743.38</v>
      </c>
      <c r="N19" s="47">
        <v>1743.38</v>
      </c>
      <c r="O19" s="57">
        <f t="shared" si="4"/>
        <v>0</v>
      </c>
      <c r="P19" s="47">
        <v>3059.57</v>
      </c>
      <c r="Q19" s="47">
        <v>3059.57</v>
      </c>
      <c r="R19" s="57">
        <f t="shared" si="5"/>
        <v>0</v>
      </c>
      <c r="S19" s="47">
        <v>3186.72</v>
      </c>
      <c r="T19" s="47">
        <v>3186.72</v>
      </c>
      <c r="U19" s="57">
        <f t="shared" si="6"/>
        <v>0</v>
      </c>
      <c r="V19" s="47">
        <v>4266.6400000000003</v>
      </c>
      <c r="W19" s="47">
        <v>4266.6400000000003</v>
      </c>
      <c r="X19" s="58">
        <f t="shared" si="7"/>
        <v>0</v>
      </c>
    </row>
    <row r="20" spans="1:24" x14ac:dyDescent="0.2">
      <c r="A20" s="46" t="s">
        <v>276</v>
      </c>
      <c r="B20" s="46" t="s">
        <v>117</v>
      </c>
      <c r="C20" s="57">
        <f t="shared" si="0"/>
        <v>0</v>
      </c>
      <c r="D20" s="47">
        <v>4306.8900000000003</v>
      </c>
      <c r="E20" s="47">
        <v>4306.8900000000003</v>
      </c>
      <c r="F20" s="57">
        <f t="shared" si="1"/>
        <v>0</v>
      </c>
      <c r="G20" s="47">
        <v>3654.22</v>
      </c>
      <c r="H20" s="47">
        <v>3654.22</v>
      </c>
      <c r="I20" s="57">
        <f t="shared" si="2"/>
        <v>0</v>
      </c>
      <c r="J20" s="47">
        <v>2830.58</v>
      </c>
      <c r="K20" s="47">
        <v>2830.58</v>
      </c>
      <c r="L20" s="57">
        <f t="shared" si="3"/>
        <v>0</v>
      </c>
      <c r="M20" s="47">
        <v>1761.3</v>
      </c>
      <c r="N20" s="47">
        <v>1761.3</v>
      </c>
      <c r="O20" s="57">
        <f t="shared" si="4"/>
        <v>0</v>
      </c>
      <c r="P20" s="47">
        <v>3092.35</v>
      </c>
      <c r="Q20" s="47">
        <v>3092.35</v>
      </c>
      <c r="R20" s="57">
        <f t="shared" si="5"/>
        <v>0</v>
      </c>
      <c r="S20" s="47">
        <v>3219.34</v>
      </c>
      <c r="T20" s="47">
        <v>3219.34</v>
      </c>
      <c r="U20" s="57">
        <f t="shared" si="6"/>
        <v>0</v>
      </c>
      <c r="V20" s="47">
        <v>4311.1499999999996</v>
      </c>
      <c r="W20" s="47">
        <v>4311.1499999999996</v>
      </c>
      <c r="X20" s="58">
        <f t="shared" si="7"/>
        <v>0</v>
      </c>
    </row>
    <row r="21" spans="1:24" x14ac:dyDescent="0.2">
      <c r="A21" s="46" t="s">
        <v>277</v>
      </c>
      <c r="B21" s="46" t="s">
        <v>19</v>
      </c>
      <c r="C21" s="57">
        <f t="shared" si="0"/>
        <v>0</v>
      </c>
      <c r="D21" s="47">
        <v>5555.16</v>
      </c>
      <c r="E21" s="47">
        <v>5555.16</v>
      </c>
      <c r="F21" s="57">
        <f t="shared" si="1"/>
        <v>0</v>
      </c>
      <c r="G21" s="47">
        <v>4713.32</v>
      </c>
      <c r="H21" s="47">
        <v>4713.32</v>
      </c>
      <c r="I21" s="57">
        <f t="shared" si="2"/>
        <v>0</v>
      </c>
      <c r="J21" s="47">
        <v>3650.97</v>
      </c>
      <c r="K21" s="47">
        <v>3650.97</v>
      </c>
      <c r="L21" s="57">
        <f t="shared" si="3"/>
        <v>0</v>
      </c>
      <c r="M21" s="47">
        <v>2271.77</v>
      </c>
      <c r="N21" s="47">
        <v>2271.77</v>
      </c>
      <c r="O21" s="57">
        <f t="shared" si="4"/>
        <v>0</v>
      </c>
      <c r="P21" s="47">
        <v>3987.05</v>
      </c>
      <c r="Q21" s="47">
        <v>3987.05</v>
      </c>
      <c r="R21" s="57">
        <f t="shared" si="5"/>
        <v>0</v>
      </c>
      <c r="S21" s="47">
        <v>4153.45</v>
      </c>
      <c r="T21" s="47">
        <v>4153.45</v>
      </c>
      <c r="U21" s="57">
        <f t="shared" si="6"/>
        <v>0</v>
      </c>
      <c r="V21" s="47">
        <v>5559.75</v>
      </c>
      <c r="W21" s="47">
        <v>5559.75</v>
      </c>
      <c r="X21" s="58">
        <f t="shared" si="7"/>
        <v>0</v>
      </c>
    </row>
    <row r="22" spans="1:24" x14ac:dyDescent="0.2">
      <c r="A22" s="46" t="s">
        <v>278</v>
      </c>
      <c r="B22" s="46" t="s">
        <v>47</v>
      </c>
      <c r="C22" s="57">
        <f t="shared" si="0"/>
        <v>0</v>
      </c>
      <c r="D22" s="47">
        <v>2810.43</v>
      </c>
      <c r="E22" s="47">
        <v>2810.43</v>
      </c>
      <c r="F22" s="57">
        <f t="shared" si="1"/>
        <v>0</v>
      </c>
      <c r="G22" s="47">
        <v>2384.5300000000002</v>
      </c>
      <c r="H22" s="47">
        <v>2384.5300000000002</v>
      </c>
      <c r="I22" s="57">
        <f t="shared" si="2"/>
        <v>0</v>
      </c>
      <c r="J22" s="47">
        <v>1847.07</v>
      </c>
      <c r="K22" s="47">
        <v>1847.07</v>
      </c>
      <c r="L22" s="57">
        <f t="shared" si="3"/>
        <v>0</v>
      </c>
      <c r="M22" s="47">
        <v>1149.32</v>
      </c>
      <c r="N22" s="47">
        <v>1149.32</v>
      </c>
      <c r="O22" s="57">
        <f t="shared" si="4"/>
        <v>0</v>
      </c>
      <c r="P22" s="47">
        <v>2018.11</v>
      </c>
      <c r="Q22" s="47">
        <v>2018.11</v>
      </c>
      <c r="R22" s="57">
        <f t="shared" si="5"/>
        <v>0</v>
      </c>
      <c r="S22" s="47">
        <v>2101.1799999999998</v>
      </c>
      <c r="T22" s="47">
        <v>2101.1799999999998</v>
      </c>
      <c r="U22" s="57">
        <f t="shared" si="6"/>
        <v>0</v>
      </c>
      <c r="V22" s="47">
        <v>2812.67</v>
      </c>
      <c r="W22" s="47">
        <v>2812.67</v>
      </c>
      <c r="X22" s="58">
        <f t="shared" si="7"/>
        <v>0</v>
      </c>
    </row>
    <row r="23" spans="1:24" x14ac:dyDescent="0.2">
      <c r="A23" s="46" t="s">
        <v>279</v>
      </c>
      <c r="B23" s="46" t="s">
        <v>101</v>
      </c>
      <c r="C23" s="57">
        <f t="shared" si="0"/>
        <v>0</v>
      </c>
      <c r="D23" s="47">
        <v>4306.8900000000003</v>
      </c>
      <c r="E23" s="47">
        <v>4306.8900000000003</v>
      </c>
      <c r="F23" s="57">
        <f t="shared" si="1"/>
        <v>0</v>
      </c>
      <c r="G23" s="47">
        <v>3654.22</v>
      </c>
      <c r="H23" s="47">
        <v>3654.22</v>
      </c>
      <c r="I23" s="57">
        <f t="shared" si="2"/>
        <v>0</v>
      </c>
      <c r="J23" s="47">
        <v>2830.58</v>
      </c>
      <c r="K23" s="47">
        <v>2830.58</v>
      </c>
      <c r="L23" s="57">
        <f t="shared" si="3"/>
        <v>0</v>
      </c>
      <c r="M23" s="47">
        <v>1761.3</v>
      </c>
      <c r="N23" s="47">
        <v>1761.3</v>
      </c>
      <c r="O23" s="57">
        <f t="shared" si="4"/>
        <v>0</v>
      </c>
      <c r="P23" s="47">
        <v>3092.35</v>
      </c>
      <c r="Q23" s="47">
        <v>3092.35</v>
      </c>
      <c r="R23" s="57">
        <f t="shared" si="5"/>
        <v>0</v>
      </c>
      <c r="S23" s="47">
        <v>3219.34</v>
      </c>
      <c r="T23" s="47">
        <v>3219.34</v>
      </c>
      <c r="U23" s="57">
        <f t="shared" si="6"/>
        <v>0</v>
      </c>
      <c r="V23" s="47">
        <v>4311.1499999999996</v>
      </c>
      <c r="W23" s="47">
        <v>4311.1499999999996</v>
      </c>
      <c r="X23" s="58">
        <f t="shared" si="7"/>
        <v>0</v>
      </c>
    </row>
    <row r="24" spans="1:24" x14ac:dyDescent="0.2">
      <c r="A24" s="46" t="s">
        <v>280</v>
      </c>
      <c r="B24" s="46" t="s">
        <v>76</v>
      </c>
      <c r="C24" s="57">
        <f t="shared" si="0"/>
        <v>0</v>
      </c>
      <c r="D24" s="47">
        <v>4306.8900000000003</v>
      </c>
      <c r="E24" s="47">
        <v>4306.8900000000003</v>
      </c>
      <c r="F24" s="57">
        <f t="shared" si="1"/>
        <v>0</v>
      </c>
      <c r="G24" s="47">
        <v>3654.22</v>
      </c>
      <c r="H24" s="47">
        <v>3654.22</v>
      </c>
      <c r="I24" s="57">
        <f t="shared" si="2"/>
        <v>0</v>
      </c>
      <c r="J24" s="47">
        <v>2830.58</v>
      </c>
      <c r="K24" s="47">
        <v>2830.58</v>
      </c>
      <c r="L24" s="57">
        <f t="shared" si="3"/>
        <v>0</v>
      </c>
      <c r="M24" s="47">
        <v>1761.3</v>
      </c>
      <c r="N24" s="47">
        <v>1761.3</v>
      </c>
      <c r="O24" s="57">
        <f t="shared" si="4"/>
        <v>0</v>
      </c>
      <c r="P24" s="47">
        <v>3092.35</v>
      </c>
      <c r="Q24" s="47">
        <v>3092.35</v>
      </c>
      <c r="R24" s="57">
        <f t="shared" si="5"/>
        <v>0</v>
      </c>
      <c r="S24" s="47">
        <v>3219.34</v>
      </c>
      <c r="T24" s="47">
        <v>3219.34</v>
      </c>
      <c r="U24" s="57">
        <f t="shared" si="6"/>
        <v>0</v>
      </c>
      <c r="V24" s="47">
        <v>4311.1499999999996</v>
      </c>
      <c r="W24" s="47">
        <v>4311.1499999999996</v>
      </c>
      <c r="X24" s="58">
        <f t="shared" si="7"/>
        <v>0</v>
      </c>
    </row>
    <row r="25" spans="1:24" x14ac:dyDescent="0.2">
      <c r="A25" s="46" t="s">
        <v>281</v>
      </c>
      <c r="B25" s="46" t="s">
        <v>143</v>
      </c>
      <c r="C25" s="57">
        <f t="shared" si="0"/>
        <v>0</v>
      </c>
      <c r="D25" s="47">
        <v>5562.46</v>
      </c>
      <c r="E25" s="47">
        <v>5562.46</v>
      </c>
      <c r="F25" s="57">
        <f t="shared" si="1"/>
        <v>0</v>
      </c>
      <c r="G25" s="47">
        <v>4719.51</v>
      </c>
      <c r="H25" s="47">
        <v>4719.51</v>
      </c>
      <c r="I25" s="57">
        <f t="shared" si="2"/>
        <v>0</v>
      </c>
      <c r="J25" s="47">
        <v>3655.77</v>
      </c>
      <c r="K25" s="47">
        <v>3655.77</v>
      </c>
      <c r="L25" s="57">
        <f t="shared" si="3"/>
        <v>0</v>
      </c>
      <c r="M25" s="47">
        <v>2274.7600000000002</v>
      </c>
      <c r="N25" s="47">
        <v>2274.7600000000002</v>
      </c>
      <c r="O25" s="57">
        <f t="shared" si="4"/>
        <v>0</v>
      </c>
      <c r="P25" s="47">
        <v>3993.29</v>
      </c>
      <c r="Q25" s="47">
        <v>3993.29</v>
      </c>
      <c r="R25" s="57">
        <f t="shared" si="5"/>
        <v>0</v>
      </c>
      <c r="S25" s="47">
        <v>4158.12</v>
      </c>
      <c r="T25" s="47">
        <v>4158.12</v>
      </c>
      <c r="U25" s="57">
        <f t="shared" si="6"/>
        <v>0</v>
      </c>
      <c r="V25" s="47">
        <v>5566</v>
      </c>
      <c r="W25" s="47">
        <v>5566</v>
      </c>
      <c r="X25" s="58">
        <f t="shared" si="7"/>
        <v>0</v>
      </c>
    </row>
    <row r="26" spans="1:24" x14ac:dyDescent="0.2">
      <c r="A26" s="46" t="s">
        <v>282</v>
      </c>
      <c r="B26" s="46" t="s">
        <v>77</v>
      </c>
      <c r="C26" s="57">
        <f t="shared" si="0"/>
        <v>0</v>
      </c>
      <c r="D26" s="47">
        <v>2817.73</v>
      </c>
      <c r="E26" s="47">
        <v>2817.73</v>
      </c>
      <c r="F26" s="57">
        <f t="shared" si="1"/>
        <v>0</v>
      </c>
      <c r="G26" s="47">
        <v>2390.7199999999998</v>
      </c>
      <c r="H26" s="47">
        <v>2390.7199999999998</v>
      </c>
      <c r="I26" s="57">
        <f t="shared" si="2"/>
        <v>0</v>
      </c>
      <c r="J26" s="47">
        <v>1851.87</v>
      </c>
      <c r="K26" s="47">
        <v>1851.87</v>
      </c>
      <c r="L26" s="57">
        <f t="shared" si="3"/>
        <v>0</v>
      </c>
      <c r="M26" s="47">
        <v>1152.31</v>
      </c>
      <c r="N26" s="47">
        <v>1152.31</v>
      </c>
      <c r="O26" s="57">
        <f t="shared" si="4"/>
        <v>0</v>
      </c>
      <c r="P26" s="47">
        <v>2022.02</v>
      </c>
      <c r="Q26" s="47">
        <v>2022.02</v>
      </c>
      <c r="R26" s="57">
        <f t="shared" si="5"/>
        <v>0</v>
      </c>
      <c r="S26" s="47">
        <v>2108.17</v>
      </c>
      <c r="T26" s="47">
        <v>2108.17</v>
      </c>
      <c r="U26" s="57">
        <f t="shared" si="6"/>
        <v>0</v>
      </c>
      <c r="V26" s="47">
        <v>2818.92</v>
      </c>
      <c r="W26" s="47">
        <v>2818.92</v>
      </c>
      <c r="X26" s="58">
        <f t="shared" si="7"/>
        <v>0</v>
      </c>
    </row>
    <row r="27" spans="1:24" x14ac:dyDescent="0.2">
      <c r="A27" s="46" t="s">
        <v>283</v>
      </c>
      <c r="B27" s="46" t="s">
        <v>152</v>
      </c>
      <c r="C27" s="57">
        <f t="shared" si="0"/>
        <v>0</v>
      </c>
      <c r="D27" s="47">
        <v>4277.6899999999996</v>
      </c>
      <c r="E27" s="47">
        <v>4277.6899999999996</v>
      </c>
      <c r="F27" s="57">
        <f t="shared" si="1"/>
        <v>0</v>
      </c>
      <c r="G27" s="47">
        <v>3629.44</v>
      </c>
      <c r="H27" s="47">
        <v>3629.44</v>
      </c>
      <c r="I27" s="57">
        <f t="shared" si="2"/>
        <v>0</v>
      </c>
      <c r="J27" s="47">
        <v>2811.39</v>
      </c>
      <c r="K27" s="47">
        <v>2811.39</v>
      </c>
      <c r="L27" s="57">
        <f t="shared" si="3"/>
        <v>0</v>
      </c>
      <c r="M27" s="47">
        <v>1749.35</v>
      </c>
      <c r="N27" s="47">
        <v>1749.35</v>
      </c>
      <c r="O27" s="57">
        <f t="shared" si="4"/>
        <v>0</v>
      </c>
      <c r="P27" s="47">
        <v>3069.73</v>
      </c>
      <c r="Q27" s="47">
        <v>3069.73</v>
      </c>
      <c r="R27" s="57">
        <f t="shared" si="5"/>
        <v>0</v>
      </c>
      <c r="S27" s="47">
        <v>3198.37</v>
      </c>
      <c r="T27" s="47">
        <v>3198.37</v>
      </c>
      <c r="U27" s="57">
        <f t="shared" si="6"/>
        <v>0</v>
      </c>
      <c r="V27" s="47">
        <v>4281.4799999999996</v>
      </c>
      <c r="W27" s="47">
        <v>4281.4799999999996</v>
      </c>
      <c r="X27" s="58">
        <f t="shared" si="7"/>
        <v>0</v>
      </c>
    </row>
    <row r="28" spans="1:24" x14ac:dyDescent="0.2">
      <c r="A28" s="46" t="s">
        <v>284</v>
      </c>
      <c r="B28" s="46" t="s">
        <v>183</v>
      </c>
      <c r="C28" s="57">
        <f t="shared" si="0"/>
        <v>0</v>
      </c>
      <c r="D28" s="47">
        <v>4394.49</v>
      </c>
      <c r="E28" s="47">
        <v>4394.49</v>
      </c>
      <c r="F28" s="57">
        <f t="shared" si="1"/>
        <v>0</v>
      </c>
      <c r="G28" s="47">
        <v>3728.54</v>
      </c>
      <c r="H28" s="47">
        <v>3728.54</v>
      </c>
      <c r="I28" s="57">
        <f t="shared" si="2"/>
        <v>0</v>
      </c>
      <c r="J28" s="47">
        <v>2888.15</v>
      </c>
      <c r="K28" s="47">
        <v>2888.15</v>
      </c>
      <c r="L28" s="57">
        <f t="shared" si="3"/>
        <v>0</v>
      </c>
      <c r="M28" s="47">
        <v>1797.12</v>
      </c>
      <c r="N28" s="47">
        <v>1797.12</v>
      </c>
      <c r="O28" s="57">
        <f t="shared" si="4"/>
        <v>0</v>
      </c>
      <c r="P28" s="47">
        <v>3155.59</v>
      </c>
      <c r="Q28" s="47">
        <v>3155.59</v>
      </c>
      <c r="R28" s="57">
        <f t="shared" si="5"/>
        <v>0</v>
      </c>
      <c r="S28" s="47">
        <v>3284.56</v>
      </c>
      <c r="T28" s="47">
        <v>3284.56</v>
      </c>
      <c r="U28" s="57">
        <f t="shared" si="6"/>
        <v>0</v>
      </c>
      <c r="V28" s="47">
        <v>4397.83</v>
      </c>
      <c r="W28" s="47">
        <v>4397.83</v>
      </c>
      <c r="X28" s="58">
        <f t="shared" si="7"/>
        <v>0</v>
      </c>
    </row>
    <row r="29" spans="1:24" x14ac:dyDescent="0.2">
      <c r="A29" s="46" t="s">
        <v>285</v>
      </c>
      <c r="B29" s="46" t="s">
        <v>43</v>
      </c>
      <c r="C29" s="57">
        <f t="shared" si="0"/>
        <v>0</v>
      </c>
      <c r="D29" s="47">
        <v>4299.59</v>
      </c>
      <c r="E29" s="47">
        <v>4299.59</v>
      </c>
      <c r="F29" s="57">
        <f t="shared" si="1"/>
        <v>0</v>
      </c>
      <c r="G29" s="47">
        <v>3648.02</v>
      </c>
      <c r="H29" s="47">
        <v>3648.02</v>
      </c>
      <c r="I29" s="57">
        <f t="shared" si="2"/>
        <v>0</v>
      </c>
      <c r="J29" s="47">
        <v>2825.78</v>
      </c>
      <c r="K29" s="47">
        <v>2825.78</v>
      </c>
      <c r="L29" s="57">
        <f t="shared" si="3"/>
        <v>0</v>
      </c>
      <c r="M29" s="47">
        <v>1758.31</v>
      </c>
      <c r="N29" s="47">
        <v>1758.31</v>
      </c>
      <c r="O29" s="57">
        <f t="shared" si="4"/>
        <v>0</v>
      </c>
      <c r="P29" s="47">
        <v>3086.12</v>
      </c>
      <c r="Q29" s="47">
        <v>3086.12</v>
      </c>
      <c r="R29" s="57">
        <f t="shared" si="5"/>
        <v>0</v>
      </c>
      <c r="S29" s="47">
        <v>3214.67</v>
      </c>
      <c r="T29" s="47">
        <v>3214.67</v>
      </c>
      <c r="U29" s="57">
        <f t="shared" si="6"/>
        <v>0</v>
      </c>
      <c r="V29" s="47">
        <v>4302.5600000000004</v>
      </c>
      <c r="W29" s="47">
        <v>4302.5600000000004</v>
      </c>
      <c r="X29" s="58">
        <f t="shared" si="7"/>
        <v>0</v>
      </c>
    </row>
    <row r="30" spans="1:24" x14ac:dyDescent="0.2">
      <c r="A30" s="46" t="s">
        <v>286</v>
      </c>
      <c r="B30" s="46" t="s">
        <v>145</v>
      </c>
      <c r="C30" s="57">
        <f t="shared" si="0"/>
        <v>0</v>
      </c>
      <c r="D30" s="47">
        <v>5584.36</v>
      </c>
      <c r="E30" s="47">
        <v>5584.36</v>
      </c>
      <c r="F30" s="57">
        <f t="shared" si="1"/>
        <v>0</v>
      </c>
      <c r="G30" s="47">
        <v>4738.09</v>
      </c>
      <c r="H30" s="47">
        <v>4738.09</v>
      </c>
      <c r="I30" s="57">
        <f t="shared" si="2"/>
        <v>0</v>
      </c>
      <c r="J30" s="47">
        <v>3670.16</v>
      </c>
      <c r="K30" s="47">
        <v>3670.16</v>
      </c>
      <c r="L30" s="57">
        <f t="shared" si="3"/>
        <v>0</v>
      </c>
      <c r="M30" s="47">
        <v>2283.71</v>
      </c>
      <c r="N30" s="47">
        <v>2283.71</v>
      </c>
      <c r="O30" s="57">
        <f t="shared" si="4"/>
        <v>0</v>
      </c>
      <c r="P30" s="47">
        <v>4009.68</v>
      </c>
      <c r="Q30" s="47">
        <v>4009.68</v>
      </c>
      <c r="R30" s="57">
        <f t="shared" si="5"/>
        <v>0</v>
      </c>
      <c r="S30" s="47">
        <v>4174.42</v>
      </c>
      <c r="T30" s="47">
        <v>4174.42</v>
      </c>
      <c r="U30" s="57">
        <f t="shared" si="6"/>
        <v>0</v>
      </c>
      <c r="V30" s="47">
        <v>5589.42</v>
      </c>
      <c r="W30" s="47">
        <v>5589.42</v>
      </c>
      <c r="X30" s="58">
        <f t="shared" si="7"/>
        <v>0</v>
      </c>
    </row>
    <row r="31" spans="1:24" x14ac:dyDescent="0.2">
      <c r="A31" s="46" t="s">
        <v>287</v>
      </c>
      <c r="B31" s="46" t="s">
        <v>65</v>
      </c>
      <c r="C31" s="57">
        <f t="shared" si="0"/>
        <v>0</v>
      </c>
      <c r="D31" s="47">
        <v>2803.13</v>
      </c>
      <c r="E31" s="47">
        <v>2803.13</v>
      </c>
      <c r="F31" s="57">
        <f t="shared" si="1"/>
        <v>0</v>
      </c>
      <c r="G31" s="47">
        <v>2378.34</v>
      </c>
      <c r="H31" s="47">
        <v>2378.34</v>
      </c>
      <c r="I31" s="57">
        <f t="shared" si="2"/>
        <v>0</v>
      </c>
      <c r="J31" s="47">
        <v>1842.28</v>
      </c>
      <c r="K31" s="47">
        <v>1842.28</v>
      </c>
      <c r="L31" s="57">
        <f t="shared" si="3"/>
        <v>0</v>
      </c>
      <c r="M31" s="47">
        <v>1146.33</v>
      </c>
      <c r="N31" s="47">
        <v>1146.33</v>
      </c>
      <c r="O31" s="57">
        <f t="shared" si="4"/>
        <v>0</v>
      </c>
      <c r="P31" s="47">
        <v>2011.88</v>
      </c>
      <c r="Q31" s="47">
        <v>2011.88</v>
      </c>
      <c r="R31" s="57">
        <f t="shared" si="5"/>
        <v>0</v>
      </c>
      <c r="S31" s="47">
        <v>2096.52</v>
      </c>
      <c r="T31" s="47">
        <v>2096.52</v>
      </c>
      <c r="U31" s="57">
        <f t="shared" si="6"/>
        <v>0</v>
      </c>
      <c r="V31" s="47">
        <v>2806.42</v>
      </c>
      <c r="W31" s="47">
        <v>2806.42</v>
      </c>
      <c r="X31" s="58">
        <f t="shared" si="7"/>
        <v>0</v>
      </c>
    </row>
    <row r="32" spans="1:24" x14ac:dyDescent="0.2">
      <c r="A32" s="46" t="s">
        <v>288</v>
      </c>
      <c r="B32" s="46" t="s">
        <v>64</v>
      </c>
      <c r="C32" s="57">
        <f t="shared" si="0"/>
        <v>0</v>
      </c>
      <c r="D32" s="47">
        <v>4292.29</v>
      </c>
      <c r="E32" s="47">
        <v>4292.29</v>
      </c>
      <c r="F32" s="57">
        <f t="shared" si="1"/>
        <v>0</v>
      </c>
      <c r="G32" s="47">
        <v>3641.83</v>
      </c>
      <c r="H32" s="47">
        <v>3641.83</v>
      </c>
      <c r="I32" s="57">
        <f t="shared" si="2"/>
        <v>0</v>
      </c>
      <c r="J32" s="47">
        <v>2820.98</v>
      </c>
      <c r="K32" s="47">
        <v>2820.98</v>
      </c>
      <c r="L32" s="57">
        <f t="shared" si="3"/>
        <v>0</v>
      </c>
      <c r="M32" s="47">
        <v>1755.33</v>
      </c>
      <c r="N32" s="47">
        <v>1755.33</v>
      </c>
      <c r="O32" s="57">
        <f t="shared" si="4"/>
        <v>0</v>
      </c>
      <c r="P32" s="47">
        <v>3082.2</v>
      </c>
      <c r="Q32" s="47">
        <v>3082.2</v>
      </c>
      <c r="R32" s="57">
        <f t="shared" si="5"/>
        <v>0</v>
      </c>
      <c r="S32" s="47">
        <v>3210.01</v>
      </c>
      <c r="T32" s="47">
        <v>3210.01</v>
      </c>
      <c r="U32" s="57">
        <f t="shared" si="6"/>
        <v>0</v>
      </c>
      <c r="V32" s="47">
        <v>4296.3100000000004</v>
      </c>
      <c r="W32" s="47">
        <v>4296.3100000000004</v>
      </c>
      <c r="X32" s="58">
        <f t="shared" si="7"/>
        <v>0</v>
      </c>
    </row>
    <row r="33" spans="1:24" x14ac:dyDescent="0.2">
      <c r="A33" s="46" t="s">
        <v>289</v>
      </c>
      <c r="B33" s="46" t="s">
        <v>10</v>
      </c>
      <c r="C33" s="57">
        <f t="shared" si="0"/>
        <v>0</v>
      </c>
      <c r="D33" s="47">
        <v>4299.59</v>
      </c>
      <c r="E33" s="47">
        <v>4299.59</v>
      </c>
      <c r="F33" s="57">
        <f t="shared" si="1"/>
        <v>0</v>
      </c>
      <c r="G33" s="47">
        <v>3648.02</v>
      </c>
      <c r="H33" s="47">
        <v>3648.02</v>
      </c>
      <c r="I33" s="57">
        <f t="shared" si="2"/>
        <v>0</v>
      </c>
      <c r="J33" s="47">
        <v>2825.78</v>
      </c>
      <c r="K33" s="47">
        <v>2825.78</v>
      </c>
      <c r="L33" s="57">
        <f t="shared" si="3"/>
        <v>0</v>
      </c>
      <c r="M33" s="47">
        <v>1758.31</v>
      </c>
      <c r="N33" s="47">
        <v>1758.31</v>
      </c>
      <c r="O33" s="57">
        <f t="shared" si="4"/>
        <v>0</v>
      </c>
      <c r="P33" s="47">
        <v>3086.12</v>
      </c>
      <c r="Q33" s="47">
        <v>3086.12</v>
      </c>
      <c r="R33" s="57">
        <f t="shared" si="5"/>
        <v>0</v>
      </c>
      <c r="S33" s="47">
        <v>3214.67</v>
      </c>
      <c r="T33" s="47">
        <v>3214.67</v>
      </c>
      <c r="U33" s="57">
        <f t="shared" si="6"/>
        <v>0</v>
      </c>
      <c r="V33" s="47">
        <v>4302.5600000000004</v>
      </c>
      <c r="W33" s="47">
        <v>4302.5600000000004</v>
      </c>
      <c r="X33" s="58">
        <f t="shared" si="7"/>
        <v>0</v>
      </c>
    </row>
    <row r="34" spans="1:24" x14ac:dyDescent="0.2">
      <c r="A34" s="46" t="s">
        <v>290</v>
      </c>
      <c r="B34" s="46" t="s">
        <v>172</v>
      </c>
      <c r="C34" s="57">
        <f t="shared" si="0"/>
        <v>0</v>
      </c>
      <c r="D34" s="47">
        <v>5569.76</v>
      </c>
      <c r="E34" s="47">
        <v>5569.76</v>
      </c>
      <c r="F34" s="57">
        <f t="shared" si="1"/>
        <v>0</v>
      </c>
      <c r="G34" s="47">
        <v>4725.71</v>
      </c>
      <c r="H34" s="47">
        <v>4725.71</v>
      </c>
      <c r="I34" s="57">
        <f t="shared" si="2"/>
        <v>0</v>
      </c>
      <c r="J34" s="47">
        <v>3660.56</v>
      </c>
      <c r="K34" s="47">
        <v>3660.56</v>
      </c>
      <c r="L34" s="57">
        <f t="shared" si="3"/>
        <v>0</v>
      </c>
      <c r="M34" s="47">
        <v>2277.75</v>
      </c>
      <c r="N34" s="47">
        <v>2277.75</v>
      </c>
      <c r="O34" s="57">
        <f t="shared" si="4"/>
        <v>0</v>
      </c>
      <c r="P34" s="47">
        <v>3997.2</v>
      </c>
      <c r="Q34" s="47">
        <v>3997.2</v>
      </c>
      <c r="R34" s="57">
        <f t="shared" si="5"/>
        <v>0</v>
      </c>
      <c r="S34" s="47">
        <v>4165.1000000000004</v>
      </c>
      <c r="T34" s="47">
        <v>4165.1000000000004</v>
      </c>
      <c r="U34" s="57">
        <f t="shared" si="6"/>
        <v>0</v>
      </c>
      <c r="V34" s="47">
        <v>5574.59</v>
      </c>
      <c r="W34" s="47">
        <v>5574.59</v>
      </c>
      <c r="X34" s="58">
        <f t="shared" si="7"/>
        <v>0</v>
      </c>
    </row>
    <row r="35" spans="1:24" x14ac:dyDescent="0.2">
      <c r="A35" s="46" t="s">
        <v>291</v>
      </c>
      <c r="B35" s="46" t="s">
        <v>8</v>
      </c>
      <c r="C35" s="57">
        <f t="shared" si="0"/>
        <v>0</v>
      </c>
      <c r="D35" s="47">
        <v>2803.13</v>
      </c>
      <c r="E35" s="47">
        <v>2803.13</v>
      </c>
      <c r="F35" s="57">
        <f t="shared" si="1"/>
        <v>0</v>
      </c>
      <c r="G35" s="47">
        <v>2378.34</v>
      </c>
      <c r="H35" s="47">
        <v>2378.34</v>
      </c>
      <c r="I35" s="57">
        <f t="shared" si="2"/>
        <v>0</v>
      </c>
      <c r="J35" s="47">
        <v>1842.28</v>
      </c>
      <c r="K35" s="47">
        <v>1842.28</v>
      </c>
      <c r="L35" s="57">
        <f t="shared" si="3"/>
        <v>0</v>
      </c>
      <c r="M35" s="47">
        <v>1146.33</v>
      </c>
      <c r="N35" s="47">
        <v>1146.33</v>
      </c>
      <c r="O35" s="57">
        <f t="shared" si="4"/>
        <v>0</v>
      </c>
      <c r="P35" s="47">
        <v>2011.88</v>
      </c>
      <c r="Q35" s="47">
        <v>2011.88</v>
      </c>
      <c r="R35" s="57">
        <f t="shared" si="5"/>
        <v>0</v>
      </c>
      <c r="S35" s="47">
        <v>2096.52</v>
      </c>
      <c r="T35" s="47">
        <v>2096.52</v>
      </c>
      <c r="U35" s="57">
        <f t="shared" si="6"/>
        <v>0</v>
      </c>
      <c r="V35" s="47">
        <v>2806.42</v>
      </c>
      <c r="W35" s="47">
        <v>2806.42</v>
      </c>
      <c r="X35" s="58">
        <f t="shared" si="7"/>
        <v>0</v>
      </c>
    </row>
    <row r="36" spans="1:24" x14ac:dyDescent="0.2">
      <c r="A36" s="46" t="s">
        <v>292</v>
      </c>
      <c r="B36" s="46" t="s">
        <v>31</v>
      </c>
      <c r="C36" s="57">
        <f t="shared" si="0"/>
        <v>0</v>
      </c>
      <c r="D36" s="47">
        <v>4263.09</v>
      </c>
      <c r="E36" s="47">
        <v>4263.09</v>
      </c>
      <c r="F36" s="57">
        <f t="shared" si="1"/>
        <v>0</v>
      </c>
      <c r="G36" s="47">
        <v>3617.05</v>
      </c>
      <c r="H36" s="47">
        <v>3617.05</v>
      </c>
      <c r="I36" s="57">
        <f t="shared" si="2"/>
        <v>0</v>
      </c>
      <c r="J36" s="47">
        <v>2801.79</v>
      </c>
      <c r="K36" s="47">
        <v>2801.79</v>
      </c>
      <c r="L36" s="57">
        <f t="shared" si="3"/>
        <v>0</v>
      </c>
      <c r="M36" s="47">
        <v>1743.38</v>
      </c>
      <c r="N36" s="47">
        <v>1743.38</v>
      </c>
      <c r="O36" s="57">
        <f t="shared" si="4"/>
        <v>0</v>
      </c>
      <c r="P36" s="47">
        <v>3059.57</v>
      </c>
      <c r="Q36" s="47">
        <v>3059.57</v>
      </c>
      <c r="R36" s="57">
        <f t="shared" si="5"/>
        <v>0</v>
      </c>
      <c r="S36" s="47">
        <v>3186.72</v>
      </c>
      <c r="T36" s="47">
        <v>3186.72</v>
      </c>
      <c r="U36" s="57">
        <f t="shared" si="6"/>
        <v>0</v>
      </c>
      <c r="V36" s="47">
        <v>4266.6400000000003</v>
      </c>
      <c r="W36" s="47">
        <v>4266.6400000000003</v>
      </c>
      <c r="X36" s="58">
        <f t="shared" si="7"/>
        <v>0</v>
      </c>
    </row>
    <row r="37" spans="1:24" x14ac:dyDescent="0.2">
      <c r="A37" s="46" t="s">
        <v>293</v>
      </c>
      <c r="B37" s="46" t="s">
        <v>176</v>
      </c>
      <c r="C37" s="57">
        <f t="shared" si="0"/>
        <v>0</v>
      </c>
      <c r="D37" s="47">
        <v>4292.29</v>
      </c>
      <c r="E37" s="47">
        <v>4292.29</v>
      </c>
      <c r="F37" s="57">
        <f t="shared" si="1"/>
        <v>0</v>
      </c>
      <c r="G37" s="47">
        <v>3641.83</v>
      </c>
      <c r="H37" s="47">
        <v>3641.83</v>
      </c>
      <c r="I37" s="57">
        <f t="shared" si="2"/>
        <v>0</v>
      </c>
      <c r="J37" s="47">
        <v>2820.98</v>
      </c>
      <c r="K37" s="47">
        <v>2820.98</v>
      </c>
      <c r="L37" s="57">
        <f t="shared" si="3"/>
        <v>0</v>
      </c>
      <c r="M37" s="47">
        <v>1755.33</v>
      </c>
      <c r="N37" s="47">
        <v>1755.33</v>
      </c>
      <c r="O37" s="57">
        <f t="shared" si="4"/>
        <v>0</v>
      </c>
      <c r="P37" s="47">
        <v>3082.2</v>
      </c>
      <c r="Q37" s="47">
        <v>3082.2</v>
      </c>
      <c r="R37" s="57">
        <f t="shared" si="5"/>
        <v>0</v>
      </c>
      <c r="S37" s="47">
        <v>3210.01</v>
      </c>
      <c r="T37" s="47">
        <v>3210.01</v>
      </c>
      <c r="U37" s="57">
        <f t="shared" si="6"/>
        <v>0</v>
      </c>
      <c r="V37" s="47">
        <v>4296.3100000000004</v>
      </c>
      <c r="W37" s="47">
        <v>4296.3100000000004</v>
      </c>
      <c r="X37" s="58">
        <f t="shared" si="7"/>
        <v>0</v>
      </c>
    </row>
    <row r="38" spans="1:24" x14ac:dyDescent="0.2">
      <c r="A38" s="46" t="s">
        <v>294</v>
      </c>
      <c r="B38" s="46" t="s">
        <v>133</v>
      </c>
      <c r="C38" s="57">
        <f t="shared" si="0"/>
        <v>0</v>
      </c>
      <c r="D38" s="47">
        <v>5562.46</v>
      </c>
      <c r="E38" s="47">
        <v>5562.46</v>
      </c>
      <c r="F38" s="57">
        <f t="shared" si="1"/>
        <v>0</v>
      </c>
      <c r="G38" s="47">
        <v>4719.51</v>
      </c>
      <c r="H38" s="47">
        <v>4719.51</v>
      </c>
      <c r="I38" s="57">
        <f t="shared" si="2"/>
        <v>0</v>
      </c>
      <c r="J38" s="47">
        <v>3655.77</v>
      </c>
      <c r="K38" s="47">
        <v>3655.77</v>
      </c>
      <c r="L38" s="57">
        <f t="shared" si="3"/>
        <v>0</v>
      </c>
      <c r="M38" s="47">
        <v>2274.7600000000002</v>
      </c>
      <c r="N38" s="47">
        <v>2274.7600000000002</v>
      </c>
      <c r="O38" s="57">
        <f t="shared" si="4"/>
        <v>0</v>
      </c>
      <c r="P38" s="47">
        <v>3993.29</v>
      </c>
      <c r="Q38" s="47">
        <v>3993.29</v>
      </c>
      <c r="R38" s="57">
        <f t="shared" si="5"/>
        <v>0</v>
      </c>
      <c r="S38" s="47">
        <v>4158.12</v>
      </c>
      <c r="T38" s="47">
        <v>4158.12</v>
      </c>
      <c r="U38" s="57">
        <f t="shared" si="6"/>
        <v>0</v>
      </c>
      <c r="V38" s="47">
        <v>5566</v>
      </c>
      <c r="W38" s="47">
        <v>5566</v>
      </c>
      <c r="X38" s="58">
        <f t="shared" si="7"/>
        <v>0</v>
      </c>
    </row>
    <row r="39" spans="1:24" x14ac:dyDescent="0.2">
      <c r="A39" s="46" t="s">
        <v>295</v>
      </c>
      <c r="B39" s="46" t="s">
        <v>108</v>
      </c>
      <c r="C39" s="57">
        <f t="shared" si="0"/>
        <v>0</v>
      </c>
      <c r="D39" s="47">
        <v>5423.76</v>
      </c>
      <c r="E39" s="47">
        <v>5423.76</v>
      </c>
      <c r="F39" s="57">
        <f t="shared" si="1"/>
        <v>0</v>
      </c>
      <c r="G39" s="47">
        <v>4601.83</v>
      </c>
      <c r="H39" s="47">
        <v>4601.83</v>
      </c>
      <c r="I39" s="57">
        <f t="shared" si="2"/>
        <v>0</v>
      </c>
      <c r="J39" s="47">
        <v>3564.61</v>
      </c>
      <c r="K39" s="47">
        <v>3564.61</v>
      </c>
      <c r="L39" s="57">
        <f t="shared" si="3"/>
        <v>0</v>
      </c>
      <c r="M39" s="47">
        <v>2218.04</v>
      </c>
      <c r="N39" s="47">
        <v>2218.04</v>
      </c>
      <c r="O39" s="57">
        <f t="shared" si="4"/>
        <v>0</v>
      </c>
      <c r="P39" s="47">
        <v>3893.36</v>
      </c>
      <c r="Q39" s="47">
        <v>3893.36</v>
      </c>
      <c r="R39" s="57">
        <f t="shared" si="5"/>
        <v>0</v>
      </c>
      <c r="S39" s="47">
        <v>4055.62</v>
      </c>
      <c r="T39" s="47">
        <v>4055.62</v>
      </c>
      <c r="U39" s="57">
        <f t="shared" si="6"/>
        <v>0</v>
      </c>
      <c r="V39" s="47">
        <v>5428.57</v>
      </c>
      <c r="W39" s="47">
        <v>5428.57</v>
      </c>
      <c r="X39" s="58">
        <f t="shared" si="7"/>
        <v>0</v>
      </c>
    </row>
    <row r="40" spans="1:24" x14ac:dyDescent="0.2">
      <c r="A40" s="46" t="s">
        <v>296</v>
      </c>
      <c r="B40" s="46" t="s">
        <v>162</v>
      </c>
      <c r="C40" s="57">
        <f t="shared" si="0"/>
        <v>0</v>
      </c>
      <c r="D40" s="47">
        <v>2803.13</v>
      </c>
      <c r="E40" s="47">
        <v>2803.13</v>
      </c>
      <c r="F40" s="57">
        <f t="shared" si="1"/>
        <v>0</v>
      </c>
      <c r="G40" s="47">
        <v>2378.34</v>
      </c>
      <c r="H40" s="47">
        <v>2378.34</v>
      </c>
      <c r="I40" s="57">
        <f t="shared" si="2"/>
        <v>0</v>
      </c>
      <c r="J40" s="47">
        <v>1842.28</v>
      </c>
      <c r="K40" s="47">
        <v>1842.28</v>
      </c>
      <c r="L40" s="57">
        <f t="shared" si="3"/>
        <v>0</v>
      </c>
      <c r="M40" s="47">
        <v>1146.33</v>
      </c>
      <c r="N40" s="47">
        <v>1146.33</v>
      </c>
      <c r="O40" s="57">
        <f t="shared" si="4"/>
        <v>0</v>
      </c>
      <c r="P40" s="47">
        <v>2011.88</v>
      </c>
      <c r="Q40" s="47">
        <v>2011.88</v>
      </c>
      <c r="R40" s="57">
        <f t="shared" si="5"/>
        <v>0</v>
      </c>
      <c r="S40" s="47">
        <v>2096.52</v>
      </c>
      <c r="T40" s="47">
        <v>2096.52</v>
      </c>
      <c r="U40" s="57">
        <f t="shared" si="6"/>
        <v>0</v>
      </c>
      <c r="V40" s="47">
        <v>2804.1</v>
      </c>
      <c r="W40" s="47">
        <v>2804.1</v>
      </c>
      <c r="X40" s="58">
        <f t="shared" si="7"/>
        <v>0</v>
      </c>
    </row>
    <row r="41" spans="1:24" x14ac:dyDescent="0.2">
      <c r="A41" s="46" t="s">
        <v>297</v>
      </c>
      <c r="B41" s="46" t="s">
        <v>125</v>
      </c>
      <c r="C41" s="57">
        <f t="shared" si="0"/>
        <v>0</v>
      </c>
      <c r="D41" s="47">
        <v>4292.29</v>
      </c>
      <c r="E41" s="47">
        <v>4292.29</v>
      </c>
      <c r="F41" s="57">
        <f t="shared" si="1"/>
        <v>0</v>
      </c>
      <c r="G41" s="47">
        <v>3641.83</v>
      </c>
      <c r="H41" s="47">
        <v>3641.83</v>
      </c>
      <c r="I41" s="57">
        <f t="shared" si="2"/>
        <v>0</v>
      </c>
      <c r="J41" s="47">
        <v>2820.98</v>
      </c>
      <c r="K41" s="47">
        <v>2820.98</v>
      </c>
      <c r="L41" s="57">
        <f t="shared" si="3"/>
        <v>0</v>
      </c>
      <c r="M41" s="47">
        <v>1755.33</v>
      </c>
      <c r="N41" s="47">
        <v>1755.33</v>
      </c>
      <c r="O41" s="57">
        <f t="shared" si="4"/>
        <v>0</v>
      </c>
      <c r="P41" s="47">
        <v>3082.2</v>
      </c>
      <c r="Q41" s="47">
        <v>3082.2</v>
      </c>
      <c r="R41" s="57">
        <f t="shared" si="5"/>
        <v>0</v>
      </c>
      <c r="S41" s="47">
        <v>3210.01</v>
      </c>
      <c r="T41" s="47">
        <v>3210.01</v>
      </c>
      <c r="U41" s="57">
        <f t="shared" si="6"/>
        <v>0</v>
      </c>
      <c r="V41" s="47">
        <v>4296.3100000000004</v>
      </c>
      <c r="W41" s="47">
        <v>4296.3100000000004</v>
      </c>
      <c r="X41" s="58">
        <f t="shared" si="7"/>
        <v>0</v>
      </c>
    </row>
    <row r="42" spans="1:24" x14ac:dyDescent="0.2">
      <c r="A42" s="46" t="s">
        <v>298</v>
      </c>
      <c r="B42" s="46" t="s">
        <v>102</v>
      </c>
      <c r="C42" s="57">
        <f t="shared" si="0"/>
        <v>0</v>
      </c>
      <c r="D42" s="47">
        <v>4321.49</v>
      </c>
      <c r="E42" s="47">
        <v>4321.49</v>
      </c>
      <c r="F42" s="57">
        <f t="shared" si="1"/>
        <v>0</v>
      </c>
      <c r="G42" s="47">
        <v>3666.6</v>
      </c>
      <c r="H42" s="47">
        <v>3666.6</v>
      </c>
      <c r="I42" s="57">
        <f t="shared" si="2"/>
        <v>0</v>
      </c>
      <c r="J42" s="47">
        <v>2840.17</v>
      </c>
      <c r="K42" s="47">
        <v>2840.17</v>
      </c>
      <c r="L42" s="57">
        <f t="shared" si="3"/>
        <v>0</v>
      </c>
      <c r="M42" s="47">
        <v>1767.26</v>
      </c>
      <c r="N42" s="47">
        <v>1767.26</v>
      </c>
      <c r="O42" s="57">
        <f t="shared" si="4"/>
        <v>0</v>
      </c>
      <c r="P42" s="47">
        <v>3102.51</v>
      </c>
      <c r="Q42" s="47">
        <v>3102.51</v>
      </c>
      <c r="R42" s="57">
        <f t="shared" si="5"/>
        <v>0</v>
      </c>
      <c r="S42" s="47">
        <v>3230.99</v>
      </c>
      <c r="T42" s="47">
        <v>3230.99</v>
      </c>
      <c r="U42" s="57">
        <f t="shared" si="6"/>
        <v>0</v>
      </c>
      <c r="V42" s="47">
        <v>4325.9799999999996</v>
      </c>
      <c r="W42" s="47">
        <v>4325.9799999999996</v>
      </c>
      <c r="X42" s="58">
        <f t="shared" si="7"/>
        <v>0</v>
      </c>
    </row>
    <row r="43" spans="1:24" x14ac:dyDescent="0.2">
      <c r="A43" s="46" t="s">
        <v>299</v>
      </c>
      <c r="B43" s="46" t="s">
        <v>104</v>
      </c>
      <c r="C43" s="57">
        <f t="shared" si="0"/>
        <v>0</v>
      </c>
      <c r="D43" s="47">
        <v>5569.76</v>
      </c>
      <c r="E43" s="47">
        <v>5569.76</v>
      </c>
      <c r="F43" s="57">
        <f t="shared" si="1"/>
        <v>0</v>
      </c>
      <c r="G43" s="47">
        <v>4725.71</v>
      </c>
      <c r="H43" s="47">
        <v>4725.71</v>
      </c>
      <c r="I43" s="57">
        <f t="shared" si="2"/>
        <v>0</v>
      </c>
      <c r="J43" s="47">
        <v>3660.56</v>
      </c>
      <c r="K43" s="47">
        <v>3660.56</v>
      </c>
      <c r="L43" s="57">
        <f t="shared" si="3"/>
        <v>0</v>
      </c>
      <c r="M43" s="47">
        <v>2277.75</v>
      </c>
      <c r="N43" s="47">
        <v>2277.75</v>
      </c>
      <c r="O43" s="57">
        <f t="shared" si="4"/>
        <v>0</v>
      </c>
      <c r="P43" s="47">
        <v>3999.53</v>
      </c>
      <c r="Q43" s="47">
        <v>3999.53</v>
      </c>
      <c r="R43" s="57">
        <f t="shared" si="5"/>
        <v>0</v>
      </c>
      <c r="S43" s="47">
        <v>4165.1000000000004</v>
      </c>
      <c r="T43" s="47">
        <v>4165.1000000000004</v>
      </c>
      <c r="U43" s="57">
        <f t="shared" si="6"/>
        <v>0</v>
      </c>
      <c r="V43" s="47">
        <v>5574.59</v>
      </c>
      <c r="W43" s="47">
        <v>5574.59</v>
      </c>
      <c r="X43" s="58">
        <f t="shared" si="7"/>
        <v>0</v>
      </c>
    </row>
    <row r="44" spans="1:24" x14ac:dyDescent="0.2">
      <c r="A44" s="46" t="s">
        <v>300</v>
      </c>
      <c r="B44" s="46" t="s">
        <v>56</v>
      </c>
      <c r="C44" s="57">
        <f t="shared" si="0"/>
        <v>0</v>
      </c>
      <c r="D44" s="47">
        <v>2810.43</v>
      </c>
      <c r="E44" s="47">
        <v>2810.43</v>
      </c>
      <c r="F44" s="57">
        <f t="shared" si="1"/>
        <v>0</v>
      </c>
      <c r="G44" s="47">
        <v>2384.5300000000002</v>
      </c>
      <c r="H44" s="47">
        <v>2384.5300000000002</v>
      </c>
      <c r="I44" s="57">
        <f t="shared" si="2"/>
        <v>0</v>
      </c>
      <c r="J44" s="47">
        <v>1847.07</v>
      </c>
      <c r="K44" s="47">
        <v>1847.07</v>
      </c>
      <c r="L44" s="57">
        <f t="shared" si="3"/>
        <v>0</v>
      </c>
      <c r="M44" s="47">
        <v>1149.32</v>
      </c>
      <c r="N44" s="47">
        <v>1149.32</v>
      </c>
      <c r="O44" s="57">
        <f t="shared" si="4"/>
        <v>0</v>
      </c>
      <c r="P44" s="47">
        <v>2018.11</v>
      </c>
      <c r="Q44" s="47">
        <v>2018.11</v>
      </c>
      <c r="R44" s="57">
        <f t="shared" si="5"/>
        <v>0</v>
      </c>
      <c r="S44" s="47">
        <v>2101.1799999999998</v>
      </c>
      <c r="T44" s="47">
        <v>2101.1799999999998</v>
      </c>
      <c r="U44" s="57">
        <f t="shared" si="6"/>
        <v>0</v>
      </c>
      <c r="V44" s="47">
        <v>2812.67</v>
      </c>
      <c r="W44" s="47">
        <v>2812.67</v>
      </c>
      <c r="X44" s="58">
        <f t="shared" si="7"/>
        <v>0</v>
      </c>
    </row>
    <row r="45" spans="1:24" x14ac:dyDescent="0.2">
      <c r="A45" s="46" t="s">
        <v>301</v>
      </c>
      <c r="B45" s="46" t="s">
        <v>81</v>
      </c>
      <c r="C45" s="57">
        <f t="shared" si="0"/>
        <v>0</v>
      </c>
      <c r="D45" s="47">
        <v>4292.29</v>
      </c>
      <c r="E45" s="47">
        <v>4292.29</v>
      </c>
      <c r="F45" s="57">
        <f t="shared" si="1"/>
        <v>0</v>
      </c>
      <c r="G45" s="47">
        <v>3641.83</v>
      </c>
      <c r="H45" s="47">
        <v>3641.83</v>
      </c>
      <c r="I45" s="57">
        <f t="shared" si="2"/>
        <v>0</v>
      </c>
      <c r="J45" s="47">
        <v>2820.98</v>
      </c>
      <c r="K45" s="47">
        <v>2820.98</v>
      </c>
      <c r="L45" s="57">
        <f t="shared" si="3"/>
        <v>0</v>
      </c>
      <c r="M45" s="47">
        <v>1755.33</v>
      </c>
      <c r="N45" s="47">
        <v>1755.33</v>
      </c>
      <c r="O45" s="57">
        <f t="shared" si="4"/>
        <v>0</v>
      </c>
      <c r="P45" s="47">
        <v>3082.2</v>
      </c>
      <c r="Q45" s="47">
        <v>3082.2</v>
      </c>
      <c r="R45" s="57">
        <f t="shared" si="5"/>
        <v>0</v>
      </c>
      <c r="S45" s="47">
        <v>3210.01</v>
      </c>
      <c r="T45" s="47">
        <v>3210.01</v>
      </c>
      <c r="U45" s="57">
        <f t="shared" si="6"/>
        <v>0</v>
      </c>
      <c r="V45" s="47">
        <v>4296.3100000000004</v>
      </c>
      <c r="W45" s="47">
        <v>4296.3100000000004</v>
      </c>
      <c r="X45" s="58">
        <f t="shared" si="7"/>
        <v>0</v>
      </c>
    </row>
    <row r="46" spans="1:24" x14ac:dyDescent="0.2">
      <c r="A46" s="46" t="s">
        <v>302</v>
      </c>
      <c r="B46" s="46" t="s">
        <v>63</v>
      </c>
      <c r="C46" s="57">
        <f t="shared" si="0"/>
        <v>0</v>
      </c>
      <c r="D46" s="47">
        <v>4314.1899999999996</v>
      </c>
      <c r="E46" s="47">
        <v>4314.1899999999996</v>
      </c>
      <c r="F46" s="57">
        <f t="shared" si="1"/>
        <v>0</v>
      </c>
      <c r="G46" s="47">
        <v>3660.41</v>
      </c>
      <c r="H46" s="47">
        <v>3660.41</v>
      </c>
      <c r="I46" s="57">
        <f t="shared" si="2"/>
        <v>0</v>
      </c>
      <c r="J46" s="47">
        <v>2835.38</v>
      </c>
      <c r="K46" s="47">
        <v>2835.38</v>
      </c>
      <c r="L46" s="57">
        <f t="shared" si="3"/>
        <v>0</v>
      </c>
      <c r="M46" s="47">
        <v>1764.28</v>
      </c>
      <c r="N46" s="47">
        <v>1764.28</v>
      </c>
      <c r="O46" s="57">
        <f t="shared" si="4"/>
        <v>0</v>
      </c>
      <c r="P46" s="47">
        <v>3096.27</v>
      </c>
      <c r="Q46" s="47">
        <v>3096.27</v>
      </c>
      <c r="R46" s="57">
        <f t="shared" si="5"/>
        <v>0</v>
      </c>
      <c r="S46" s="47">
        <v>3226.32</v>
      </c>
      <c r="T46" s="47">
        <v>3226.32</v>
      </c>
      <c r="U46" s="57">
        <f t="shared" si="6"/>
        <v>0</v>
      </c>
      <c r="V46" s="47">
        <v>4317.3999999999996</v>
      </c>
      <c r="W46" s="47">
        <v>4317.3999999999996</v>
      </c>
      <c r="X46" s="58">
        <f t="shared" si="7"/>
        <v>0</v>
      </c>
    </row>
    <row r="47" spans="1:24" x14ac:dyDescent="0.2">
      <c r="A47" s="46" t="s">
        <v>303</v>
      </c>
      <c r="B47" s="46" t="s">
        <v>131</v>
      </c>
      <c r="C47" s="57">
        <f t="shared" si="0"/>
        <v>0</v>
      </c>
      <c r="D47" s="47">
        <v>5562.46</v>
      </c>
      <c r="E47" s="47">
        <v>5562.46</v>
      </c>
      <c r="F47" s="57">
        <f t="shared" si="1"/>
        <v>0</v>
      </c>
      <c r="G47" s="47">
        <v>4719.51</v>
      </c>
      <c r="H47" s="47">
        <v>4719.51</v>
      </c>
      <c r="I47" s="57">
        <f t="shared" si="2"/>
        <v>0</v>
      </c>
      <c r="J47" s="47">
        <v>3655.77</v>
      </c>
      <c r="K47" s="47">
        <v>3655.77</v>
      </c>
      <c r="L47" s="57">
        <f t="shared" si="3"/>
        <v>0</v>
      </c>
      <c r="M47" s="47">
        <v>2274.7600000000002</v>
      </c>
      <c r="N47" s="47">
        <v>2274.7600000000002</v>
      </c>
      <c r="O47" s="57">
        <f t="shared" si="4"/>
        <v>0</v>
      </c>
      <c r="P47" s="47">
        <v>3993.29</v>
      </c>
      <c r="Q47" s="47">
        <v>3993.29</v>
      </c>
      <c r="R47" s="57">
        <f t="shared" si="5"/>
        <v>0</v>
      </c>
      <c r="S47" s="47">
        <v>4158.12</v>
      </c>
      <c r="T47" s="47">
        <v>4158.12</v>
      </c>
      <c r="U47" s="57">
        <f t="shared" si="6"/>
        <v>0</v>
      </c>
      <c r="V47" s="47">
        <v>5566</v>
      </c>
      <c r="W47" s="47">
        <v>5566</v>
      </c>
      <c r="X47" s="58">
        <f t="shared" si="7"/>
        <v>0</v>
      </c>
    </row>
    <row r="48" spans="1:24" x14ac:dyDescent="0.2">
      <c r="A48" s="46" t="s">
        <v>304</v>
      </c>
      <c r="B48" s="46" t="s">
        <v>155</v>
      </c>
      <c r="C48" s="57">
        <f t="shared" si="0"/>
        <v>0</v>
      </c>
      <c r="D48" s="47">
        <v>2803.13</v>
      </c>
      <c r="E48" s="47">
        <v>2803.13</v>
      </c>
      <c r="F48" s="57">
        <f t="shared" si="1"/>
        <v>0</v>
      </c>
      <c r="G48" s="47">
        <v>2378.34</v>
      </c>
      <c r="H48" s="47">
        <v>2378.34</v>
      </c>
      <c r="I48" s="57">
        <f t="shared" si="2"/>
        <v>0</v>
      </c>
      <c r="J48" s="47">
        <v>1842.28</v>
      </c>
      <c r="K48" s="47">
        <v>1842.28</v>
      </c>
      <c r="L48" s="57">
        <f t="shared" si="3"/>
        <v>0</v>
      </c>
      <c r="M48" s="47">
        <v>1146.33</v>
      </c>
      <c r="N48" s="47">
        <v>1146.33</v>
      </c>
      <c r="O48" s="57">
        <f t="shared" si="4"/>
        <v>0</v>
      </c>
      <c r="P48" s="47">
        <v>2011.88</v>
      </c>
      <c r="Q48" s="47">
        <v>2011.88</v>
      </c>
      <c r="R48" s="57">
        <f t="shared" si="5"/>
        <v>0</v>
      </c>
      <c r="S48" s="47">
        <v>2096.52</v>
      </c>
      <c r="T48" s="47">
        <v>2096.52</v>
      </c>
      <c r="U48" s="57">
        <f t="shared" si="6"/>
        <v>0</v>
      </c>
      <c r="V48" s="47">
        <v>2806.42</v>
      </c>
      <c r="W48" s="47">
        <v>2806.42</v>
      </c>
      <c r="X48" s="58">
        <f t="shared" si="7"/>
        <v>0</v>
      </c>
    </row>
    <row r="49" spans="1:24" x14ac:dyDescent="0.2">
      <c r="A49" s="46" t="s">
        <v>305</v>
      </c>
      <c r="B49" s="46" t="s">
        <v>185</v>
      </c>
      <c r="C49" s="57">
        <f t="shared" si="0"/>
        <v>0</v>
      </c>
      <c r="D49" s="47">
        <v>4284.99</v>
      </c>
      <c r="E49" s="47">
        <v>4284.99</v>
      </c>
      <c r="F49" s="57">
        <f t="shared" si="1"/>
        <v>0</v>
      </c>
      <c r="G49" s="47">
        <v>3635.63</v>
      </c>
      <c r="H49" s="47">
        <v>3635.63</v>
      </c>
      <c r="I49" s="57">
        <f t="shared" si="2"/>
        <v>0</v>
      </c>
      <c r="J49" s="47">
        <v>2816.19</v>
      </c>
      <c r="K49" s="47">
        <v>2816.19</v>
      </c>
      <c r="L49" s="57">
        <f t="shared" si="3"/>
        <v>0</v>
      </c>
      <c r="M49" s="47">
        <v>1752.34</v>
      </c>
      <c r="N49" s="47">
        <v>1752.34</v>
      </c>
      <c r="O49" s="57">
        <f t="shared" si="4"/>
        <v>0</v>
      </c>
      <c r="P49" s="47">
        <v>3075.96</v>
      </c>
      <c r="Q49" s="47">
        <v>3075.96</v>
      </c>
      <c r="R49" s="57">
        <f t="shared" si="5"/>
        <v>0</v>
      </c>
      <c r="S49" s="47">
        <v>3203.03</v>
      </c>
      <c r="T49" s="47">
        <v>3203.03</v>
      </c>
      <c r="U49" s="57">
        <f t="shared" si="6"/>
        <v>0</v>
      </c>
      <c r="V49" s="47">
        <v>4287.7299999999996</v>
      </c>
      <c r="W49" s="47">
        <v>4287.7299999999996</v>
      </c>
      <c r="X49" s="58">
        <f t="shared" si="7"/>
        <v>0</v>
      </c>
    </row>
    <row r="50" spans="1:24" x14ac:dyDescent="0.2">
      <c r="A50" s="46" t="s">
        <v>306</v>
      </c>
      <c r="B50" s="46" t="s">
        <v>169</v>
      </c>
      <c r="C50" s="57">
        <f t="shared" si="0"/>
        <v>0</v>
      </c>
      <c r="D50" s="47">
        <v>2803.13</v>
      </c>
      <c r="E50" s="47">
        <v>2803.13</v>
      </c>
      <c r="F50" s="57">
        <f t="shared" si="1"/>
        <v>0</v>
      </c>
      <c r="G50" s="47">
        <v>2378.34</v>
      </c>
      <c r="H50" s="47">
        <v>2378.34</v>
      </c>
      <c r="I50" s="57">
        <f t="shared" si="2"/>
        <v>0</v>
      </c>
      <c r="J50" s="47">
        <v>1842.28</v>
      </c>
      <c r="K50" s="47">
        <v>1842.28</v>
      </c>
      <c r="L50" s="57">
        <f t="shared" si="3"/>
        <v>0</v>
      </c>
      <c r="M50" s="47">
        <v>1146.33</v>
      </c>
      <c r="N50" s="47">
        <v>1146.33</v>
      </c>
      <c r="O50" s="57">
        <f t="shared" si="4"/>
        <v>0</v>
      </c>
      <c r="P50" s="47">
        <v>2011.88</v>
      </c>
      <c r="Q50" s="47">
        <v>2011.88</v>
      </c>
      <c r="R50" s="57">
        <f t="shared" si="5"/>
        <v>0</v>
      </c>
      <c r="S50" s="47">
        <v>2096.52</v>
      </c>
      <c r="T50" s="47">
        <v>2096.52</v>
      </c>
      <c r="U50" s="57">
        <f t="shared" si="6"/>
        <v>0</v>
      </c>
      <c r="V50" s="47">
        <v>2806.42</v>
      </c>
      <c r="W50" s="47">
        <v>2806.42</v>
      </c>
      <c r="X50" s="58">
        <f t="shared" si="7"/>
        <v>0</v>
      </c>
    </row>
    <row r="51" spans="1:24" x14ac:dyDescent="0.2">
      <c r="A51" s="46" t="s">
        <v>307</v>
      </c>
      <c r="B51" s="46" t="s">
        <v>37</v>
      </c>
      <c r="C51" s="57">
        <f t="shared" si="0"/>
        <v>0</v>
      </c>
      <c r="D51" s="47">
        <v>4306.8900000000003</v>
      </c>
      <c r="E51" s="47">
        <v>4306.8900000000003</v>
      </c>
      <c r="F51" s="57">
        <f t="shared" si="1"/>
        <v>0</v>
      </c>
      <c r="G51" s="47">
        <v>3654.22</v>
      </c>
      <c r="H51" s="47">
        <v>3654.22</v>
      </c>
      <c r="I51" s="57">
        <f t="shared" si="2"/>
        <v>0</v>
      </c>
      <c r="J51" s="47">
        <v>2830.58</v>
      </c>
      <c r="K51" s="47">
        <v>2830.58</v>
      </c>
      <c r="L51" s="57">
        <f t="shared" si="3"/>
        <v>0</v>
      </c>
      <c r="M51" s="47">
        <v>1761.3</v>
      </c>
      <c r="N51" s="47">
        <v>1761.3</v>
      </c>
      <c r="O51" s="57">
        <f t="shared" si="4"/>
        <v>0</v>
      </c>
      <c r="P51" s="47">
        <v>3092.35</v>
      </c>
      <c r="Q51" s="47">
        <v>3092.35</v>
      </c>
      <c r="R51" s="57">
        <f t="shared" si="5"/>
        <v>0</v>
      </c>
      <c r="S51" s="47">
        <v>3219.34</v>
      </c>
      <c r="T51" s="47">
        <v>3219.34</v>
      </c>
      <c r="U51" s="57">
        <f t="shared" si="6"/>
        <v>0</v>
      </c>
      <c r="V51" s="47">
        <v>4311.1499999999996</v>
      </c>
      <c r="W51" s="47">
        <v>4311.1499999999996</v>
      </c>
      <c r="X51" s="58">
        <f t="shared" si="7"/>
        <v>0</v>
      </c>
    </row>
    <row r="52" spans="1:24" x14ac:dyDescent="0.2">
      <c r="A52" s="46" t="s">
        <v>308</v>
      </c>
      <c r="B52" s="46" t="s">
        <v>178</v>
      </c>
      <c r="C52" s="57">
        <f t="shared" si="0"/>
        <v>0</v>
      </c>
      <c r="D52" s="47">
        <v>5584.36</v>
      </c>
      <c r="E52" s="47">
        <v>5584.36</v>
      </c>
      <c r="F52" s="57">
        <f t="shared" si="1"/>
        <v>0</v>
      </c>
      <c r="G52" s="47">
        <v>4738.09</v>
      </c>
      <c r="H52" s="47">
        <v>4738.09</v>
      </c>
      <c r="I52" s="57">
        <f t="shared" si="2"/>
        <v>0</v>
      </c>
      <c r="J52" s="47">
        <v>3670.16</v>
      </c>
      <c r="K52" s="47">
        <v>3670.16</v>
      </c>
      <c r="L52" s="57">
        <f t="shared" si="3"/>
        <v>0</v>
      </c>
      <c r="M52" s="47">
        <v>2283.71</v>
      </c>
      <c r="N52" s="47">
        <v>2283.71</v>
      </c>
      <c r="O52" s="57">
        <f t="shared" si="4"/>
        <v>0</v>
      </c>
      <c r="P52" s="47">
        <v>4009.68</v>
      </c>
      <c r="Q52" s="47">
        <v>4009.68</v>
      </c>
      <c r="R52" s="57">
        <f t="shared" si="5"/>
        <v>0</v>
      </c>
      <c r="S52" s="47">
        <v>4174.42</v>
      </c>
      <c r="T52" s="47">
        <v>4174.42</v>
      </c>
      <c r="U52" s="57">
        <f t="shared" si="6"/>
        <v>0</v>
      </c>
      <c r="V52" s="47">
        <v>5589.42</v>
      </c>
      <c r="W52" s="47">
        <v>5589.42</v>
      </c>
      <c r="X52" s="58">
        <f t="shared" si="7"/>
        <v>0</v>
      </c>
    </row>
    <row r="53" spans="1:24" x14ac:dyDescent="0.2">
      <c r="A53" s="46" t="s">
        <v>309</v>
      </c>
      <c r="B53" s="46" t="s">
        <v>177</v>
      </c>
      <c r="C53" s="57">
        <f t="shared" si="0"/>
        <v>0</v>
      </c>
      <c r="D53" s="47">
        <v>2817.73</v>
      </c>
      <c r="E53" s="47">
        <v>2817.73</v>
      </c>
      <c r="F53" s="57">
        <f t="shared" si="1"/>
        <v>0</v>
      </c>
      <c r="G53" s="47">
        <v>2390.7199999999998</v>
      </c>
      <c r="H53" s="47">
        <v>2390.7199999999998</v>
      </c>
      <c r="I53" s="57">
        <f t="shared" si="2"/>
        <v>0</v>
      </c>
      <c r="J53" s="47">
        <v>1851.87</v>
      </c>
      <c r="K53" s="47">
        <v>1851.87</v>
      </c>
      <c r="L53" s="57">
        <f t="shared" si="3"/>
        <v>0</v>
      </c>
      <c r="M53" s="47">
        <v>1152.31</v>
      </c>
      <c r="N53" s="47">
        <v>1152.31</v>
      </c>
      <c r="O53" s="57">
        <f t="shared" si="4"/>
        <v>0</v>
      </c>
      <c r="P53" s="47">
        <v>2022.02</v>
      </c>
      <c r="Q53" s="47">
        <v>2022.02</v>
      </c>
      <c r="R53" s="57">
        <f t="shared" si="5"/>
        <v>0</v>
      </c>
      <c r="S53" s="47">
        <v>2105.85</v>
      </c>
      <c r="T53" s="47">
        <v>2105.85</v>
      </c>
      <c r="U53" s="57">
        <f t="shared" si="6"/>
        <v>0</v>
      </c>
      <c r="V53" s="47">
        <v>2821.25</v>
      </c>
      <c r="W53" s="47">
        <v>2821.25</v>
      </c>
      <c r="X53" s="58">
        <f t="shared" si="7"/>
        <v>0</v>
      </c>
    </row>
    <row r="54" spans="1:24" x14ac:dyDescent="0.2">
      <c r="A54" s="46" t="s">
        <v>310</v>
      </c>
      <c r="B54" s="46" t="s">
        <v>138</v>
      </c>
      <c r="C54" s="57">
        <f t="shared" si="0"/>
        <v>0</v>
      </c>
      <c r="D54" s="47">
        <v>4284.99</v>
      </c>
      <c r="E54" s="47">
        <v>4284.99</v>
      </c>
      <c r="F54" s="57">
        <f t="shared" si="1"/>
        <v>0</v>
      </c>
      <c r="G54" s="47">
        <v>3635.63</v>
      </c>
      <c r="H54" s="47">
        <v>3635.63</v>
      </c>
      <c r="I54" s="57">
        <f t="shared" si="2"/>
        <v>0</v>
      </c>
      <c r="J54" s="47">
        <v>2816.19</v>
      </c>
      <c r="K54" s="47">
        <v>2816.19</v>
      </c>
      <c r="L54" s="57">
        <f t="shared" si="3"/>
        <v>0</v>
      </c>
      <c r="M54" s="47">
        <v>1752.34</v>
      </c>
      <c r="N54" s="47">
        <v>1752.34</v>
      </c>
      <c r="O54" s="57">
        <f t="shared" si="4"/>
        <v>0</v>
      </c>
      <c r="P54" s="47">
        <v>3075.96</v>
      </c>
      <c r="Q54" s="47">
        <v>3075.96</v>
      </c>
      <c r="R54" s="57">
        <f t="shared" si="5"/>
        <v>0</v>
      </c>
      <c r="S54" s="47">
        <v>3203.03</v>
      </c>
      <c r="T54" s="47">
        <v>3203.03</v>
      </c>
      <c r="U54" s="57">
        <f t="shared" si="6"/>
        <v>0</v>
      </c>
      <c r="V54" s="47">
        <v>4287.7299999999996</v>
      </c>
      <c r="W54" s="47">
        <v>4287.7299999999996</v>
      </c>
      <c r="X54" s="58">
        <f t="shared" si="7"/>
        <v>0</v>
      </c>
    </row>
    <row r="55" spans="1:24" x14ac:dyDescent="0.2">
      <c r="A55" s="46" t="s">
        <v>311</v>
      </c>
      <c r="B55" s="46" t="s">
        <v>80</v>
      </c>
      <c r="C55" s="57">
        <f t="shared" si="0"/>
        <v>0</v>
      </c>
      <c r="D55" s="47">
        <v>4336.09</v>
      </c>
      <c r="E55" s="47">
        <v>4336.09</v>
      </c>
      <c r="F55" s="57">
        <f t="shared" si="1"/>
        <v>0</v>
      </c>
      <c r="G55" s="47">
        <v>3678.99</v>
      </c>
      <c r="H55" s="47">
        <v>3678.99</v>
      </c>
      <c r="I55" s="57">
        <f t="shared" si="2"/>
        <v>0</v>
      </c>
      <c r="J55" s="47">
        <v>2849.77</v>
      </c>
      <c r="K55" s="47">
        <v>2849.77</v>
      </c>
      <c r="L55" s="57">
        <f t="shared" si="3"/>
        <v>0</v>
      </c>
      <c r="M55" s="47">
        <v>1773.24</v>
      </c>
      <c r="N55" s="47">
        <v>1773.24</v>
      </c>
      <c r="O55" s="57">
        <f t="shared" si="4"/>
        <v>0</v>
      </c>
      <c r="P55" s="47">
        <v>3112.66</v>
      </c>
      <c r="Q55" s="47">
        <v>3112.66</v>
      </c>
      <c r="R55" s="57">
        <f t="shared" si="5"/>
        <v>0</v>
      </c>
      <c r="S55" s="47">
        <v>3242.62</v>
      </c>
      <c r="T55" s="47">
        <v>3242.62</v>
      </c>
      <c r="U55" s="57">
        <f t="shared" si="6"/>
        <v>0</v>
      </c>
      <c r="V55" s="47">
        <v>4338.49</v>
      </c>
      <c r="W55" s="47">
        <v>4338.49</v>
      </c>
      <c r="X55" s="58">
        <f t="shared" si="7"/>
        <v>0</v>
      </c>
    </row>
    <row r="56" spans="1:24" x14ac:dyDescent="0.2">
      <c r="A56" s="46" t="s">
        <v>312</v>
      </c>
      <c r="B56" s="46" t="s">
        <v>24</v>
      </c>
      <c r="C56" s="57">
        <f t="shared" si="0"/>
        <v>0</v>
      </c>
      <c r="D56" s="47">
        <v>5584.36</v>
      </c>
      <c r="E56" s="47">
        <v>5584.36</v>
      </c>
      <c r="F56" s="57">
        <f t="shared" si="1"/>
        <v>0</v>
      </c>
      <c r="G56" s="47">
        <v>4738.09</v>
      </c>
      <c r="H56" s="47">
        <v>4738.09</v>
      </c>
      <c r="I56" s="57">
        <f t="shared" si="2"/>
        <v>0</v>
      </c>
      <c r="J56" s="47">
        <v>3670.16</v>
      </c>
      <c r="K56" s="47">
        <v>3670.16</v>
      </c>
      <c r="L56" s="57">
        <f t="shared" si="3"/>
        <v>0</v>
      </c>
      <c r="M56" s="47">
        <v>2283.71</v>
      </c>
      <c r="N56" s="47">
        <v>2283.71</v>
      </c>
      <c r="O56" s="57">
        <f t="shared" si="4"/>
        <v>0</v>
      </c>
      <c r="P56" s="47">
        <v>4009.68</v>
      </c>
      <c r="Q56" s="47">
        <v>4009.68</v>
      </c>
      <c r="R56" s="57">
        <f t="shared" si="5"/>
        <v>0</v>
      </c>
      <c r="S56" s="47">
        <v>4174.42</v>
      </c>
      <c r="T56" s="47">
        <v>4174.42</v>
      </c>
      <c r="U56" s="57">
        <f t="shared" si="6"/>
        <v>0</v>
      </c>
      <c r="V56" s="47">
        <v>5589.42</v>
      </c>
      <c r="W56" s="47">
        <v>5589.42</v>
      </c>
      <c r="X56" s="58">
        <f t="shared" si="7"/>
        <v>0</v>
      </c>
    </row>
    <row r="57" spans="1:24" x14ac:dyDescent="0.2">
      <c r="A57" s="46" t="s">
        <v>313</v>
      </c>
      <c r="B57" s="46" t="s">
        <v>158</v>
      </c>
      <c r="C57" s="57">
        <f t="shared" si="0"/>
        <v>0</v>
      </c>
      <c r="D57" s="47">
        <v>2817.73</v>
      </c>
      <c r="E57" s="47">
        <v>2817.73</v>
      </c>
      <c r="F57" s="57">
        <f t="shared" si="1"/>
        <v>0</v>
      </c>
      <c r="G57" s="47">
        <v>2390.7199999999998</v>
      </c>
      <c r="H57" s="47">
        <v>2390.7199999999998</v>
      </c>
      <c r="I57" s="57">
        <f t="shared" si="2"/>
        <v>0</v>
      </c>
      <c r="J57" s="47">
        <v>1851.87</v>
      </c>
      <c r="K57" s="47">
        <v>1851.87</v>
      </c>
      <c r="L57" s="57">
        <f t="shared" si="3"/>
        <v>0</v>
      </c>
      <c r="M57" s="47">
        <v>1152.31</v>
      </c>
      <c r="N57" s="47">
        <v>1152.31</v>
      </c>
      <c r="O57" s="57">
        <f t="shared" si="4"/>
        <v>0</v>
      </c>
      <c r="P57" s="47">
        <v>2022.02</v>
      </c>
      <c r="Q57" s="47">
        <v>2022.02</v>
      </c>
      <c r="R57" s="57">
        <f t="shared" si="5"/>
        <v>0</v>
      </c>
      <c r="S57" s="47">
        <v>2105.85</v>
      </c>
      <c r="T57" s="47">
        <v>2105.85</v>
      </c>
      <c r="U57" s="57">
        <f t="shared" si="6"/>
        <v>0</v>
      </c>
      <c r="V57" s="47">
        <v>2821.25</v>
      </c>
      <c r="W57" s="47">
        <v>2821.25</v>
      </c>
      <c r="X57" s="58">
        <f t="shared" si="7"/>
        <v>0</v>
      </c>
    </row>
    <row r="58" spans="1:24" x14ac:dyDescent="0.2">
      <c r="A58" s="46" t="s">
        <v>314</v>
      </c>
      <c r="B58" s="46" t="s">
        <v>25</v>
      </c>
      <c r="C58" s="57">
        <f t="shared" si="0"/>
        <v>0</v>
      </c>
      <c r="D58" s="47">
        <v>4292.29</v>
      </c>
      <c r="E58" s="47">
        <v>4292.29</v>
      </c>
      <c r="F58" s="57">
        <f t="shared" si="1"/>
        <v>0</v>
      </c>
      <c r="G58" s="47">
        <v>3641.83</v>
      </c>
      <c r="H58" s="47">
        <v>3641.83</v>
      </c>
      <c r="I58" s="57">
        <f t="shared" si="2"/>
        <v>0</v>
      </c>
      <c r="J58" s="47">
        <v>2820.98</v>
      </c>
      <c r="K58" s="47">
        <v>2820.98</v>
      </c>
      <c r="L58" s="57">
        <f t="shared" si="3"/>
        <v>0</v>
      </c>
      <c r="M58" s="47">
        <v>1755.33</v>
      </c>
      <c r="N58" s="47">
        <v>1755.33</v>
      </c>
      <c r="O58" s="57">
        <f t="shared" si="4"/>
        <v>0</v>
      </c>
      <c r="P58" s="47">
        <v>3082.2</v>
      </c>
      <c r="Q58" s="47">
        <v>3082.2</v>
      </c>
      <c r="R58" s="57">
        <f t="shared" si="5"/>
        <v>0</v>
      </c>
      <c r="S58" s="47">
        <v>3210.01</v>
      </c>
      <c r="T58" s="47">
        <v>3210.01</v>
      </c>
      <c r="U58" s="57">
        <f t="shared" si="6"/>
        <v>0</v>
      </c>
      <c r="V58" s="47">
        <v>4296.3100000000004</v>
      </c>
      <c r="W58" s="47">
        <v>4296.3100000000004</v>
      </c>
      <c r="X58" s="58">
        <f t="shared" si="7"/>
        <v>0</v>
      </c>
    </row>
    <row r="59" spans="1:24" x14ac:dyDescent="0.2">
      <c r="A59" s="46" t="s">
        <v>315</v>
      </c>
      <c r="B59" s="46" t="s">
        <v>128</v>
      </c>
      <c r="C59" s="57">
        <f t="shared" si="0"/>
        <v>0</v>
      </c>
      <c r="D59" s="47">
        <v>4306.8900000000003</v>
      </c>
      <c r="E59" s="47">
        <v>4306.8900000000003</v>
      </c>
      <c r="F59" s="57">
        <f t="shared" si="1"/>
        <v>0</v>
      </c>
      <c r="G59" s="47">
        <v>3654.22</v>
      </c>
      <c r="H59" s="47">
        <v>3654.22</v>
      </c>
      <c r="I59" s="57">
        <f t="shared" si="2"/>
        <v>0</v>
      </c>
      <c r="J59" s="47">
        <v>2830.58</v>
      </c>
      <c r="K59" s="47">
        <v>2830.58</v>
      </c>
      <c r="L59" s="57">
        <f t="shared" si="3"/>
        <v>0</v>
      </c>
      <c r="M59" s="47">
        <v>1761.3</v>
      </c>
      <c r="N59" s="47">
        <v>1761.3</v>
      </c>
      <c r="O59" s="57">
        <f t="shared" si="4"/>
        <v>0</v>
      </c>
      <c r="P59" s="47">
        <v>3092.35</v>
      </c>
      <c r="Q59" s="47">
        <v>3092.35</v>
      </c>
      <c r="R59" s="57">
        <f t="shared" si="5"/>
        <v>0</v>
      </c>
      <c r="S59" s="47">
        <v>3219.34</v>
      </c>
      <c r="T59" s="47">
        <v>3219.34</v>
      </c>
      <c r="U59" s="57">
        <f t="shared" si="6"/>
        <v>0</v>
      </c>
      <c r="V59" s="47">
        <v>4311.1499999999996</v>
      </c>
      <c r="W59" s="47">
        <v>4311.1499999999996</v>
      </c>
      <c r="X59" s="58">
        <f t="shared" si="7"/>
        <v>0</v>
      </c>
    </row>
    <row r="60" spans="1:24" x14ac:dyDescent="0.2">
      <c r="A60" s="46" t="s">
        <v>316</v>
      </c>
      <c r="B60" s="46" t="s">
        <v>130</v>
      </c>
      <c r="C60" s="57">
        <f t="shared" si="0"/>
        <v>0</v>
      </c>
      <c r="D60" s="47">
        <v>5584.36</v>
      </c>
      <c r="E60" s="47">
        <v>5584.36</v>
      </c>
      <c r="F60" s="57">
        <f t="shared" si="1"/>
        <v>0</v>
      </c>
      <c r="G60" s="47">
        <v>4738.09</v>
      </c>
      <c r="H60" s="47">
        <v>4738.09</v>
      </c>
      <c r="I60" s="57">
        <f t="shared" si="2"/>
        <v>0</v>
      </c>
      <c r="J60" s="47">
        <v>3670.16</v>
      </c>
      <c r="K60" s="47">
        <v>3670.16</v>
      </c>
      <c r="L60" s="57">
        <f t="shared" si="3"/>
        <v>0</v>
      </c>
      <c r="M60" s="47">
        <v>2283.71</v>
      </c>
      <c r="N60" s="47">
        <v>2283.71</v>
      </c>
      <c r="O60" s="57">
        <f t="shared" si="4"/>
        <v>0</v>
      </c>
      <c r="P60" s="47">
        <v>4009.68</v>
      </c>
      <c r="Q60" s="47">
        <v>4009.68</v>
      </c>
      <c r="R60" s="57">
        <f t="shared" si="5"/>
        <v>0</v>
      </c>
      <c r="S60" s="47">
        <v>4174.42</v>
      </c>
      <c r="T60" s="47">
        <v>4174.42</v>
      </c>
      <c r="U60" s="57">
        <f t="shared" si="6"/>
        <v>0</v>
      </c>
      <c r="V60" s="47">
        <v>5589.42</v>
      </c>
      <c r="W60" s="47">
        <v>5589.42</v>
      </c>
      <c r="X60" s="58">
        <f t="shared" si="7"/>
        <v>0</v>
      </c>
    </row>
    <row r="61" spans="1:24" x14ac:dyDescent="0.2">
      <c r="A61" s="46" t="s">
        <v>317</v>
      </c>
      <c r="B61" s="46" t="s">
        <v>135</v>
      </c>
      <c r="C61" s="57">
        <f t="shared" si="0"/>
        <v>0</v>
      </c>
      <c r="D61" s="47">
        <v>4284.99</v>
      </c>
      <c r="E61" s="47">
        <v>4284.99</v>
      </c>
      <c r="F61" s="57">
        <f t="shared" si="1"/>
        <v>0</v>
      </c>
      <c r="G61" s="47">
        <v>3635.63</v>
      </c>
      <c r="H61" s="47">
        <v>3635.63</v>
      </c>
      <c r="I61" s="57">
        <f t="shared" si="2"/>
        <v>0</v>
      </c>
      <c r="J61" s="47">
        <v>2816.19</v>
      </c>
      <c r="K61" s="47">
        <v>2816.19</v>
      </c>
      <c r="L61" s="57">
        <f t="shared" si="3"/>
        <v>0</v>
      </c>
      <c r="M61" s="47">
        <v>1752.34</v>
      </c>
      <c r="N61" s="47">
        <v>1752.34</v>
      </c>
      <c r="O61" s="57">
        <f t="shared" si="4"/>
        <v>0</v>
      </c>
      <c r="P61" s="47">
        <v>3075.96</v>
      </c>
      <c r="Q61" s="47">
        <v>3075.96</v>
      </c>
      <c r="R61" s="57">
        <f t="shared" si="5"/>
        <v>0</v>
      </c>
      <c r="S61" s="47">
        <v>3203.03</v>
      </c>
      <c r="T61" s="47">
        <v>3203.03</v>
      </c>
      <c r="U61" s="57">
        <f t="shared" si="6"/>
        <v>0</v>
      </c>
      <c r="V61" s="47">
        <v>4287.7299999999996</v>
      </c>
      <c r="W61" s="47">
        <v>4287.7299999999996</v>
      </c>
      <c r="X61" s="58">
        <f t="shared" si="7"/>
        <v>0</v>
      </c>
    </row>
    <row r="62" spans="1:24" x14ac:dyDescent="0.2">
      <c r="A62" s="46" t="s">
        <v>318</v>
      </c>
      <c r="B62" s="46" t="s">
        <v>51</v>
      </c>
      <c r="C62" s="57">
        <f t="shared" si="0"/>
        <v>0</v>
      </c>
      <c r="D62" s="47">
        <v>2817.73</v>
      </c>
      <c r="E62" s="47">
        <v>2817.73</v>
      </c>
      <c r="F62" s="57">
        <f t="shared" si="1"/>
        <v>0</v>
      </c>
      <c r="G62" s="47">
        <v>2390.7199999999998</v>
      </c>
      <c r="H62" s="47">
        <v>2390.7199999999998</v>
      </c>
      <c r="I62" s="57">
        <f t="shared" si="2"/>
        <v>0</v>
      </c>
      <c r="J62" s="47">
        <v>1851.87</v>
      </c>
      <c r="K62" s="47">
        <v>1851.87</v>
      </c>
      <c r="L62" s="57">
        <f t="shared" si="3"/>
        <v>0</v>
      </c>
      <c r="M62" s="47">
        <v>1152.31</v>
      </c>
      <c r="N62" s="47">
        <v>1152.31</v>
      </c>
      <c r="O62" s="57">
        <f t="shared" si="4"/>
        <v>0</v>
      </c>
      <c r="P62" s="47">
        <v>2022.02</v>
      </c>
      <c r="Q62" s="47">
        <v>2022.02</v>
      </c>
      <c r="R62" s="57">
        <f t="shared" si="5"/>
        <v>0</v>
      </c>
      <c r="S62" s="47">
        <v>2105.85</v>
      </c>
      <c r="T62" s="47">
        <v>2105.85</v>
      </c>
      <c r="U62" s="57">
        <f t="shared" si="6"/>
        <v>0</v>
      </c>
      <c r="V62" s="47">
        <v>2821.25</v>
      </c>
      <c r="W62" s="47">
        <v>2821.25</v>
      </c>
      <c r="X62" s="58">
        <f t="shared" si="7"/>
        <v>0</v>
      </c>
    </row>
    <row r="63" spans="1:24" x14ac:dyDescent="0.2">
      <c r="A63" s="46" t="s">
        <v>319</v>
      </c>
      <c r="B63" s="46" t="s">
        <v>6</v>
      </c>
      <c r="C63" s="57">
        <f t="shared" si="0"/>
        <v>0</v>
      </c>
      <c r="D63" s="47">
        <v>4299.59</v>
      </c>
      <c r="E63" s="47">
        <v>4299.59</v>
      </c>
      <c r="F63" s="57">
        <f t="shared" si="1"/>
        <v>0</v>
      </c>
      <c r="G63" s="47">
        <v>3648.02</v>
      </c>
      <c r="H63" s="47">
        <v>3648.02</v>
      </c>
      <c r="I63" s="57">
        <f t="shared" si="2"/>
        <v>0</v>
      </c>
      <c r="J63" s="47">
        <v>2825.78</v>
      </c>
      <c r="K63" s="47">
        <v>2825.78</v>
      </c>
      <c r="L63" s="57">
        <f t="shared" si="3"/>
        <v>0</v>
      </c>
      <c r="M63" s="47">
        <v>1758.31</v>
      </c>
      <c r="N63" s="47">
        <v>1758.31</v>
      </c>
      <c r="O63" s="57">
        <f t="shared" si="4"/>
        <v>0</v>
      </c>
      <c r="P63" s="47">
        <v>3086.12</v>
      </c>
      <c r="Q63" s="47">
        <v>3086.12</v>
      </c>
      <c r="R63" s="57">
        <f t="shared" si="5"/>
        <v>0</v>
      </c>
      <c r="S63" s="47">
        <v>3214.67</v>
      </c>
      <c r="T63" s="47">
        <v>3214.67</v>
      </c>
      <c r="U63" s="57">
        <f t="shared" si="6"/>
        <v>0</v>
      </c>
      <c r="V63" s="47">
        <v>4302.5600000000004</v>
      </c>
      <c r="W63" s="47">
        <v>4302.5600000000004</v>
      </c>
      <c r="X63" s="58">
        <f t="shared" si="7"/>
        <v>0</v>
      </c>
    </row>
    <row r="64" spans="1:24" x14ac:dyDescent="0.2">
      <c r="A64" s="46" t="s">
        <v>320</v>
      </c>
      <c r="B64" s="46" t="s">
        <v>45</v>
      </c>
      <c r="C64" s="57">
        <f t="shared" si="0"/>
        <v>0</v>
      </c>
      <c r="D64" s="47">
        <v>4314.1899999999996</v>
      </c>
      <c r="E64" s="47">
        <v>4314.1899999999996</v>
      </c>
      <c r="F64" s="57">
        <f t="shared" si="1"/>
        <v>0</v>
      </c>
      <c r="G64" s="47">
        <v>3660.41</v>
      </c>
      <c r="H64" s="47">
        <v>3660.41</v>
      </c>
      <c r="I64" s="57">
        <f t="shared" si="2"/>
        <v>0</v>
      </c>
      <c r="J64" s="47">
        <v>2835.38</v>
      </c>
      <c r="K64" s="47">
        <v>2835.38</v>
      </c>
      <c r="L64" s="57">
        <f t="shared" si="3"/>
        <v>0</v>
      </c>
      <c r="M64" s="47">
        <v>1764.28</v>
      </c>
      <c r="N64" s="47">
        <v>1764.28</v>
      </c>
      <c r="O64" s="57">
        <f t="shared" si="4"/>
        <v>0</v>
      </c>
      <c r="P64" s="47">
        <v>3096.27</v>
      </c>
      <c r="Q64" s="47">
        <v>3096.27</v>
      </c>
      <c r="R64" s="57">
        <f t="shared" si="5"/>
        <v>0</v>
      </c>
      <c r="S64" s="47">
        <v>3226.32</v>
      </c>
      <c r="T64" s="47">
        <v>3226.32</v>
      </c>
      <c r="U64" s="57">
        <f t="shared" si="6"/>
        <v>0</v>
      </c>
      <c r="V64" s="47">
        <v>4317.3999999999996</v>
      </c>
      <c r="W64" s="47">
        <v>4317.3999999999996</v>
      </c>
      <c r="X64" s="58">
        <f t="shared" si="7"/>
        <v>0</v>
      </c>
    </row>
    <row r="65" spans="1:24" x14ac:dyDescent="0.2">
      <c r="A65" s="46" t="s">
        <v>321</v>
      </c>
      <c r="B65" s="46" t="s">
        <v>175</v>
      </c>
      <c r="C65" s="57">
        <f t="shared" si="0"/>
        <v>0</v>
      </c>
      <c r="D65" s="47">
        <v>5577.06</v>
      </c>
      <c r="E65" s="47">
        <v>5577.06</v>
      </c>
      <c r="F65" s="57">
        <f t="shared" si="1"/>
        <v>0</v>
      </c>
      <c r="G65" s="47">
        <v>4731.8999999999996</v>
      </c>
      <c r="H65" s="47">
        <v>4731.8999999999996</v>
      </c>
      <c r="I65" s="57">
        <f t="shared" si="2"/>
        <v>0</v>
      </c>
      <c r="J65" s="47">
        <v>3665.36</v>
      </c>
      <c r="K65" s="47">
        <v>3665.36</v>
      </c>
      <c r="L65" s="57">
        <f t="shared" si="3"/>
        <v>0</v>
      </c>
      <c r="M65" s="47">
        <v>2280.73</v>
      </c>
      <c r="N65" s="47">
        <v>2280.73</v>
      </c>
      <c r="O65" s="57">
        <f t="shared" si="4"/>
        <v>0</v>
      </c>
      <c r="P65" s="47">
        <v>4003.44</v>
      </c>
      <c r="Q65" s="47">
        <v>4003.44</v>
      </c>
      <c r="R65" s="57">
        <f t="shared" si="5"/>
        <v>0</v>
      </c>
      <c r="S65" s="47">
        <v>4169.76</v>
      </c>
      <c r="T65" s="47">
        <v>4169.76</v>
      </c>
      <c r="U65" s="57">
        <f t="shared" si="6"/>
        <v>0</v>
      </c>
      <c r="V65" s="47">
        <v>5580.84</v>
      </c>
      <c r="W65" s="47">
        <v>5580.84</v>
      </c>
      <c r="X65" s="58">
        <f t="shared" si="7"/>
        <v>0</v>
      </c>
    </row>
    <row r="66" spans="1:24" x14ac:dyDescent="0.2">
      <c r="A66" s="46" t="s">
        <v>322</v>
      </c>
      <c r="B66" s="46" t="s">
        <v>160</v>
      </c>
      <c r="C66" s="57">
        <f t="shared" si="0"/>
        <v>0</v>
      </c>
      <c r="D66" s="47">
        <v>2810.43</v>
      </c>
      <c r="E66" s="47">
        <v>2810.43</v>
      </c>
      <c r="F66" s="57">
        <f t="shared" si="1"/>
        <v>0</v>
      </c>
      <c r="G66" s="47">
        <v>2384.5300000000002</v>
      </c>
      <c r="H66" s="47">
        <v>2384.5300000000002</v>
      </c>
      <c r="I66" s="57">
        <f t="shared" si="2"/>
        <v>0</v>
      </c>
      <c r="J66" s="47">
        <v>1847.07</v>
      </c>
      <c r="K66" s="47">
        <v>1847.07</v>
      </c>
      <c r="L66" s="57">
        <f t="shared" si="3"/>
        <v>0</v>
      </c>
      <c r="M66" s="47">
        <v>1149.32</v>
      </c>
      <c r="N66" s="47">
        <v>1149.32</v>
      </c>
      <c r="O66" s="57">
        <f t="shared" si="4"/>
        <v>0</v>
      </c>
      <c r="P66" s="47">
        <v>2018.11</v>
      </c>
      <c r="Q66" s="47">
        <v>2018.11</v>
      </c>
      <c r="R66" s="57">
        <f t="shared" si="5"/>
        <v>0</v>
      </c>
      <c r="S66" s="47">
        <v>2101.1799999999998</v>
      </c>
      <c r="T66" s="47">
        <v>2101.1799999999998</v>
      </c>
      <c r="U66" s="57">
        <f t="shared" si="6"/>
        <v>0</v>
      </c>
      <c r="V66" s="47">
        <v>2812.67</v>
      </c>
      <c r="W66" s="47">
        <v>2812.67</v>
      </c>
      <c r="X66" s="58">
        <f t="shared" si="7"/>
        <v>0</v>
      </c>
    </row>
    <row r="67" spans="1:24" x14ac:dyDescent="0.2">
      <c r="A67" s="46" t="s">
        <v>323</v>
      </c>
      <c r="B67" s="46" t="s">
        <v>7</v>
      </c>
      <c r="C67" s="57">
        <f t="shared" si="0"/>
        <v>0</v>
      </c>
      <c r="D67" s="47">
        <v>4270.3900000000003</v>
      </c>
      <c r="E67" s="47">
        <v>4270.3900000000003</v>
      </c>
      <c r="F67" s="57">
        <f t="shared" si="1"/>
        <v>0</v>
      </c>
      <c r="G67" s="47">
        <v>3623.25</v>
      </c>
      <c r="H67" s="47">
        <v>3623.25</v>
      </c>
      <c r="I67" s="57">
        <f t="shared" si="2"/>
        <v>0</v>
      </c>
      <c r="J67" s="47">
        <v>2806.59</v>
      </c>
      <c r="K67" s="47">
        <v>2806.59</v>
      </c>
      <c r="L67" s="57">
        <f t="shared" si="3"/>
        <v>0</v>
      </c>
      <c r="M67" s="47">
        <v>1746.37</v>
      </c>
      <c r="N67" s="47">
        <v>1746.37</v>
      </c>
      <c r="O67" s="57">
        <f t="shared" si="4"/>
        <v>0</v>
      </c>
      <c r="P67" s="47">
        <v>3065.81</v>
      </c>
      <c r="Q67" s="47">
        <v>3065.81</v>
      </c>
      <c r="R67" s="57">
        <f t="shared" si="5"/>
        <v>0</v>
      </c>
      <c r="S67" s="47">
        <v>3193.71</v>
      </c>
      <c r="T67" s="47">
        <v>3193.71</v>
      </c>
      <c r="U67" s="57">
        <f t="shared" si="6"/>
        <v>0</v>
      </c>
      <c r="V67" s="47">
        <v>4272.8900000000003</v>
      </c>
      <c r="W67" s="47">
        <v>4272.8900000000003</v>
      </c>
      <c r="X67" s="58">
        <f t="shared" si="7"/>
        <v>0</v>
      </c>
    </row>
    <row r="68" spans="1:24" x14ac:dyDescent="0.2">
      <c r="A68" s="46" t="s">
        <v>324</v>
      </c>
      <c r="B68" s="46" t="s">
        <v>21</v>
      </c>
      <c r="C68" s="57">
        <f t="shared" si="0"/>
        <v>0</v>
      </c>
      <c r="D68" s="47">
        <v>4321.49</v>
      </c>
      <c r="E68" s="47">
        <v>4321.49</v>
      </c>
      <c r="F68" s="57">
        <f t="shared" si="1"/>
        <v>0</v>
      </c>
      <c r="G68" s="47">
        <v>3666.6</v>
      </c>
      <c r="H68" s="47">
        <v>3666.6</v>
      </c>
      <c r="I68" s="57">
        <f t="shared" si="2"/>
        <v>0</v>
      </c>
      <c r="J68" s="47">
        <v>2840.17</v>
      </c>
      <c r="K68" s="47">
        <v>2840.17</v>
      </c>
      <c r="L68" s="57">
        <f t="shared" si="3"/>
        <v>0</v>
      </c>
      <c r="M68" s="47">
        <v>1767.26</v>
      </c>
      <c r="N68" s="47">
        <v>1767.26</v>
      </c>
      <c r="O68" s="57">
        <f t="shared" si="4"/>
        <v>0</v>
      </c>
      <c r="P68" s="47">
        <v>3102.51</v>
      </c>
      <c r="Q68" s="47">
        <v>3102.51</v>
      </c>
      <c r="R68" s="57">
        <f t="shared" si="5"/>
        <v>0</v>
      </c>
      <c r="S68" s="47">
        <v>3230.99</v>
      </c>
      <c r="T68" s="47">
        <v>3230.99</v>
      </c>
      <c r="U68" s="57">
        <f t="shared" si="6"/>
        <v>0</v>
      </c>
      <c r="V68" s="47">
        <v>4325.9799999999996</v>
      </c>
      <c r="W68" s="47">
        <v>4325.9799999999996</v>
      </c>
      <c r="X68" s="58">
        <f t="shared" si="7"/>
        <v>0</v>
      </c>
    </row>
    <row r="69" spans="1:24" x14ac:dyDescent="0.2">
      <c r="A69" s="46" t="s">
        <v>325</v>
      </c>
      <c r="B69" s="46" t="s">
        <v>180</v>
      </c>
      <c r="C69" s="57">
        <f t="shared" si="0"/>
        <v>0</v>
      </c>
      <c r="D69" s="47">
        <v>5591.66</v>
      </c>
      <c r="E69" s="47">
        <v>5591.66</v>
      </c>
      <c r="F69" s="57">
        <f t="shared" si="1"/>
        <v>0</v>
      </c>
      <c r="G69" s="47">
        <v>4744.29</v>
      </c>
      <c r="H69" s="47">
        <v>4744.29</v>
      </c>
      <c r="I69" s="57">
        <f t="shared" si="2"/>
        <v>0</v>
      </c>
      <c r="J69" s="47">
        <v>3674.96</v>
      </c>
      <c r="K69" s="47">
        <v>3674.96</v>
      </c>
      <c r="L69" s="57">
        <f t="shared" si="3"/>
        <v>0</v>
      </c>
      <c r="M69" s="47">
        <v>2286.6999999999998</v>
      </c>
      <c r="N69" s="47">
        <v>2286.6999999999998</v>
      </c>
      <c r="O69" s="57">
        <f t="shared" si="4"/>
        <v>0</v>
      </c>
      <c r="P69" s="47">
        <v>4013.59</v>
      </c>
      <c r="Q69" s="47">
        <v>4013.59</v>
      </c>
      <c r="R69" s="57">
        <f t="shared" si="5"/>
        <v>0</v>
      </c>
      <c r="S69" s="47">
        <v>4181.3999999999996</v>
      </c>
      <c r="T69" s="47">
        <v>4181.3999999999996</v>
      </c>
      <c r="U69" s="57">
        <f t="shared" si="6"/>
        <v>0</v>
      </c>
      <c r="V69" s="47">
        <v>5595.67</v>
      </c>
      <c r="W69" s="47">
        <v>5595.67</v>
      </c>
      <c r="X69" s="58">
        <f t="shared" si="7"/>
        <v>0</v>
      </c>
    </row>
    <row r="70" spans="1:24" x14ac:dyDescent="0.2">
      <c r="A70" s="46" t="s">
        <v>326</v>
      </c>
      <c r="B70" s="46" t="s">
        <v>15</v>
      </c>
      <c r="C70" s="57">
        <f t="shared" ref="C70:C133" si="8">D70-E70</f>
        <v>0</v>
      </c>
      <c r="D70" s="47">
        <v>2810.43</v>
      </c>
      <c r="E70" s="47">
        <v>2810.43</v>
      </c>
      <c r="F70" s="57">
        <f t="shared" ref="F70:F133" si="9">G70-H70</f>
        <v>0</v>
      </c>
      <c r="G70" s="47">
        <v>2384.5300000000002</v>
      </c>
      <c r="H70" s="47">
        <v>2384.5300000000002</v>
      </c>
      <c r="I70" s="57">
        <f t="shared" ref="I70:I133" si="10">J70-K70</f>
        <v>0</v>
      </c>
      <c r="J70" s="47">
        <v>1847.07</v>
      </c>
      <c r="K70" s="47">
        <v>1847.07</v>
      </c>
      <c r="L70" s="57">
        <f t="shared" ref="L70:L133" si="11">M70-N70</f>
        <v>0</v>
      </c>
      <c r="M70" s="47">
        <v>1149.32</v>
      </c>
      <c r="N70" s="47">
        <v>1149.32</v>
      </c>
      <c r="O70" s="57">
        <f t="shared" ref="O70:O133" si="12">P70-Q70</f>
        <v>0</v>
      </c>
      <c r="P70" s="47">
        <v>2018.11</v>
      </c>
      <c r="Q70" s="47">
        <v>2018.11</v>
      </c>
      <c r="R70" s="57">
        <f t="shared" ref="R70:R133" si="13">S70-T70</f>
        <v>0</v>
      </c>
      <c r="S70" s="47">
        <v>2101.1799999999998</v>
      </c>
      <c r="T70" s="47">
        <v>2101.1799999999998</v>
      </c>
      <c r="U70" s="57">
        <f t="shared" ref="U70:U133" si="14">V70-W70</f>
        <v>0</v>
      </c>
      <c r="V70" s="47">
        <v>2812.67</v>
      </c>
      <c r="W70" s="47">
        <v>2812.67</v>
      </c>
      <c r="X70" s="58">
        <f t="shared" ref="X70:X133" si="15">U70+R70+O70+L70+I70+F70+C70</f>
        <v>0</v>
      </c>
    </row>
    <row r="71" spans="1:24" x14ac:dyDescent="0.2">
      <c r="A71" s="46" t="s">
        <v>327</v>
      </c>
      <c r="B71" s="46" t="s">
        <v>53</v>
      </c>
      <c r="C71" s="57">
        <f t="shared" si="8"/>
        <v>0</v>
      </c>
      <c r="D71" s="47">
        <v>4299.59</v>
      </c>
      <c r="E71" s="47">
        <v>4299.59</v>
      </c>
      <c r="F71" s="57">
        <f t="shared" si="9"/>
        <v>0</v>
      </c>
      <c r="G71" s="47">
        <v>3648.02</v>
      </c>
      <c r="H71" s="47">
        <v>3648.02</v>
      </c>
      <c r="I71" s="57">
        <f t="shared" si="10"/>
        <v>0</v>
      </c>
      <c r="J71" s="47">
        <v>2825.78</v>
      </c>
      <c r="K71" s="47">
        <v>2825.78</v>
      </c>
      <c r="L71" s="57">
        <f t="shared" si="11"/>
        <v>0</v>
      </c>
      <c r="M71" s="47">
        <v>1758.31</v>
      </c>
      <c r="N71" s="47">
        <v>1758.31</v>
      </c>
      <c r="O71" s="57">
        <f t="shared" si="12"/>
        <v>0</v>
      </c>
      <c r="P71" s="47">
        <v>3086.12</v>
      </c>
      <c r="Q71" s="47">
        <v>3086.12</v>
      </c>
      <c r="R71" s="57">
        <f t="shared" si="13"/>
        <v>0</v>
      </c>
      <c r="S71" s="47">
        <v>3214.67</v>
      </c>
      <c r="T71" s="47">
        <v>3214.67</v>
      </c>
      <c r="U71" s="57">
        <f t="shared" si="14"/>
        <v>0</v>
      </c>
      <c r="V71" s="47">
        <v>4302.5600000000004</v>
      </c>
      <c r="W71" s="47">
        <v>4302.5600000000004</v>
      </c>
      <c r="X71" s="58">
        <f t="shared" si="15"/>
        <v>0</v>
      </c>
    </row>
    <row r="72" spans="1:24" x14ac:dyDescent="0.2">
      <c r="A72" s="46" t="s">
        <v>328</v>
      </c>
      <c r="B72" s="46" t="s">
        <v>23</v>
      </c>
      <c r="C72" s="57">
        <f t="shared" si="8"/>
        <v>0</v>
      </c>
      <c r="D72" s="47">
        <v>4423.6899999999996</v>
      </c>
      <c r="E72" s="47">
        <v>4423.6899999999996</v>
      </c>
      <c r="F72" s="57">
        <f t="shared" si="9"/>
        <v>0</v>
      </c>
      <c r="G72" s="47">
        <v>3753.31</v>
      </c>
      <c r="H72" s="47">
        <v>3753.31</v>
      </c>
      <c r="I72" s="57">
        <f t="shared" si="10"/>
        <v>0</v>
      </c>
      <c r="J72" s="47">
        <v>2907.34</v>
      </c>
      <c r="K72" s="47">
        <v>2907.34</v>
      </c>
      <c r="L72" s="57">
        <f t="shared" si="11"/>
        <v>0</v>
      </c>
      <c r="M72" s="47">
        <v>1809.06</v>
      </c>
      <c r="N72" s="47">
        <v>1809.06</v>
      </c>
      <c r="O72" s="57">
        <f t="shared" si="12"/>
        <v>0</v>
      </c>
      <c r="P72" s="47">
        <v>3175.89</v>
      </c>
      <c r="Q72" s="47">
        <v>3175.89</v>
      </c>
      <c r="R72" s="57">
        <f t="shared" si="13"/>
        <v>0</v>
      </c>
      <c r="S72" s="47">
        <v>3307.85</v>
      </c>
      <c r="T72" s="47">
        <v>3307.85</v>
      </c>
      <c r="U72" s="57">
        <f t="shared" si="14"/>
        <v>0</v>
      </c>
      <c r="V72" s="47">
        <v>4427.5</v>
      </c>
      <c r="W72" s="47">
        <v>4427.5</v>
      </c>
      <c r="X72" s="58">
        <f t="shared" si="15"/>
        <v>0</v>
      </c>
    </row>
    <row r="73" spans="1:24" x14ac:dyDescent="0.2">
      <c r="A73" s="46" t="s">
        <v>329</v>
      </c>
      <c r="B73" s="46" t="s">
        <v>69</v>
      </c>
      <c r="C73" s="57">
        <f t="shared" si="8"/>
        <v>0</v>
      </c>
      <c r="D73" s="47">
        <v>4306.8900000000003</v>
      </c>
      <c r="E73" s="47">
        <v>4306.8900000000003</v>
      </c>
      <c r="F73" s="57">
        <f t="shared" si="9"/>
        <v>0</v>
      </c>
      <c r="G73" s="47">
        <v>3654.22</v>
      </c>
      <c r="H73" s="47">
        <v>3654.22</v>
      </c>
      <c r="I73" s="57">
        <f t="shared" si="10"/>
        <v>0</v>
      </c>
      <c r="J73" s="47">
        <v>2830.58</v>
      </c>
      <c r="K73" s="47">
        <v>2830.58</v>
      </c>
      <c r="L73" s="57">
        <f t="shared" si="11"/>
        <v>0</v>
      </c>
      <c r="M73" s="47">
        <v>1761.3</v>
      </c>
      <c r="N73" s="47">
        <v>1761.3</v>
      </c>
      <c r="O73" s="57">
        <f t="shared" si="12"/>
        <v>0</v>
      </c>
      <c r="P73" s="47">
        <v>3092.35</v>
      </c>
      <c r="Q73" s="47">
        <v>3092.35</v>
      </c>
      <c r="R73" s="57">
        <f t="shared" si="13"/>
        <v>0</v>
      </c>
      <c r="S73" s="47">
        <v>3219.34</v>
      </c>
      <c r="T73" s="47">
        <v>3219.34</v>
      </c>
      <c r="U73" s="57">
        <f t="shared" si="14"/>
        <v>0</v>
      </c>
      <c r="V73" s="47">
        <v>4311.1499999999996</v>
      </c>
      <c r="W73" s="47">
        <v>4311.1499999999996</v>
      </c>
      <c r="X73" s="58">
        <f t="shared" si="15"/>
        <v>0</v>
      </c>
    </row>
    <row r="74" spans="1:24" x14ac:dyDescent="0.2">
      <c r="A74" s="46" t="s">
        <v>330</v>
      </c>
      <c r="B74" s="46" t="s">
        <v>147</v>
      </c>
      <c r="C74" s="57">
        <f t="shared" si="8"/>
        <v>0</v>
      </c>
      <c r="D74" s="47">
        <v>5584.36</v>
      </c>
      <c r="E74" s="47">
        <v>5584.36</v>
      </c>
      <c r="F74" s="57">
        <f t="shared" si="9"/>
        <v>0</v>
      </c>
      <c r="G74" s="47">
        <v>4738.09</v>
      </c>
      <c r="H74" s="47">
        <v>4738.09</v>
      </c>
      <c r="I74" s="57">
        <f t="shared" si="10"/>
        <v>0</v>
      </c>
      <c r="J74" s="47">
        <v>3670.16</v>
      </c>
      <c r="K74" s="47">
        <v>3670.16</v>
      </c>
      <c r="L74" s="57">
        <f t="shared" si="11"/>
        <v>0</v>
      </c>
      <c r="M74" s="47">
        <v>2283.71</v>
      </c>
      <c r="N74" s="47">
        <v>2283.71</v>
      </c>
      <c r="O74" s="57">
        <f t="shared" si="12"/>
        <v>0</v>
      </c>
      <c r="P74" s="47">
        <v>4009.68</v>
      </c>
      <c r="Q74" s="47">
        <v>4009.68</v>
      </c>
      <c r="R74" s="57">
        <f t="shared" si="13"/>
        <v>0</v>
      </c>
      <c r="S74" s="47">
        <v>4174.42</v>
      </c>
      <c r="T74" s="47">
        <v>4174.42</v>
      </c>
      <c r="U74" s="57">
        <f t="shared" si="14"/>
        <v>0</v>
      </c>
      <c r="V74" s="47">
        <v>5589.42</v>
      </c>
      <c r="W74" s="47">
        <v>5589.42</v>
      </c>
      <c r="X74" s="58">
        <f t="shared" si="15"/>
        <v>0</v>
      </c>
    </row>
    <row r="75" spans="1:24" x14ac:dyDescent="0.2">
      <c r="A75" s="46" t="s">
        <v>331</v>
      </c>
      <c r="B75" s="46" t="s">
        <v>48</v>
      </c>
      <c r="C75" s="57">
        <f t="shared" si="8"/>
        <v>0</v>
      </c>
      <c r="D75" s="47">
        <v>2817.73</v>
      </c>
      <c r="E75" s="47">
        <v>2817.73</v>
      </c>
      <c r="F75" s="57">
        <f t="shared" si="9"/>
        <v>0</v>
      </c>
      <c r="G75" s="47">
        <v>2390.7199999999998</v>
      </c>
      <c r="H75" s="47">
        <v>2390.7199999999998</v>
      </c>
      <c r="I75" s="57">
        <f t="shared" si="10"/>
        <v>0</v>
      </c>
      <c r="J75" s="47">
        <v>1851.87</v>
      </c>
      <c r="K75" s="47">
        <v>1851.87</v>
      </c>
      <c r="L75" s="57">
        <f t="shared" si="11"/>
        <v>0</v>
      </c>
      <c r="M75" s="47">
        <v>1152.31</v>
      </c>
      <c r="N75" s="47">
        <v>1152.31</v>
      </c>
      <c r="O75" s="57">
        <f t="shared" si="12"/>
        <v>0</v>
      </c>
      <c r="P75" s="47">
        <v>2022.02</v>
      </c>
      <c r="Q75" s="47">
        <v>2022.02</v>
      </c>
      <c r="R75" s="57">
        <f t="shared" si="13"/>
        <v>0</v>
      </c>
      <c r="S75" s="47">
        <v>2105.85</v>
      </c>
      <c r="T75" s="47">
        <v>2105.85</v>
      </c>
      <c r="U75" s="57">
        <f t="shared" si="14"/>
        <v>0</v>
      </c>
      <c r="V75" s="47">
        <v>2821.25</v>
      </c>
      <c r="W75" s="47">
        <v>2821.25</v>
      </c>
      <c r="X75" s="58">
        <f t="shared" si="15"/>
        <v>0</v>
      </c>
    </row>
    <row r="76" spans="1:24" x14ac:dyDescent="0.2">
      <c r="A76" s="46" t="s">
        <v>332</v>
      </c>
      <c r="B76" s="46" t="s">
        <v>100</v>
      </c>
      <c r="C76" s="57">
        <f t="shared" si="8"/>
        <v>0</v>
      </c>
      <c r="D76" s="47">
        <v>4270.3900000000003</v>
      </c>
      <c r="E76" s="47">
        <v>4270.3900000000003</v>
      </c>
      <c r="F76" s="57">
        <f t="shared" si="9"/>
        <v>0</v>
      </c>
      <c r="G76" s="47">
        <v>3623.25</v>
      </c>
      <c r="H76" s="47">
        <v>3623.25</v>
      </c>
      <c r="I76" s="57">
        <f t="shared" si="10"/>
        <v>0</v>
      </c>
      <c r="J76" s="47">
        <v>2806.59</v>
      </c>
      <c r="K76" s="47">
        <v>2806.59</v>
      </c>
      <c r="L76" s="57">
        <f t="shared" si="11"/>
        <v>0</v>
      </c>
      <c r="M76" s="47">
        <v>1746.37</v>
      </c>
      <c r="N76" s="47">
        <v>1746.37</v>
      </c>
      <c r="O76" s="57">
        <f t="shared" si="12"/>
        <v>0</v>
      </c>
      <c r="P76" s="47">
        <v>3065.81</v>
      </c>
      <c r="Q76" s="47">
        <v>3065.81</v>
      </c>
      <c r="R76" s="57">
        <f t="shared" si="13"/>
        <v>0</v>
      </c>
      <c r="S76" s="47">
        <v>3193.71</v>
      </c>
      <c r="T76" s="47">
        <v>3193.71</v>
      </c>
      <c r="U76" s="57">
        <f t="shared" si="14"/>
        <v>0</v>
      </c>
      <c r="V76" s="47">
        <v>4272.8900000000003</v>
      </c>
      <c r="W76" s="47">
        <v>4272.8900000000003</v>
      </c>
      <c r="X76" s="58">
        <f t="shared" si="15"/>
        <v>0</v>
      </c>
    </row>
    <row r="77" spans="1:24" x14ac:dyDescent="0.2">
      <c r="A77" s="46" t="s">
        <v>333</v>
      </c>
      <c r="B77" s="46" t="s">
        <v>49</v>
      </c>
      <c r="C77" s="57">
        <f t="shared" si="8"/>
        <v>0</v>
      </c>
      <c r="D77" s="47">
        <v>4314.1899999999996</v>
      </c>
      <c r="E77" s="47">
        <v>4314.1899999999996</v>
      </c>
      <c r="F77" s="57">
        <f t="shared" si="9"/>
        <v>0</v>
      </c>
      <c r="G77" s="47">
        <v>3660.41</v>
      </c>
      <c r="H77" s="47">
        <v>3660.41</v>
      </c>
      <c r="I77" s="57">
        <f t="shared" si="10"/>
        <v>0</v>
      </c>
      <c r="J77" s="47">
        <v>2835.38</v>
      </c>
      <c r="K77" s="47">
        <v>2835.38</v>
      </c>
      <c r="L77" s="57">
        <f t="shared" si="11"/>
        <v>0</v>
      </c>
      <c r="M77" s="47">
        <v>1764.28</v>
      </c>
      <c r="N77" s="47">
        <v>1764.28</v>
      </c>
      <c r="O77" s="57">
        <f t="shared" si="12"/>
        <v>0</v>
      </c>
      <c r="P77" s="47">
        <v>3096.27</v>
      </c>
      <c r="Q77" s="47">
        <v>3096.27</v>
      </c>
      <c r="R77" s="57">
        <f t="shared" si="13"/>
        <v>0</v>
      </c>
      <c r="S77" s="47">
        <v>3226.32</v>
      </c>
      <c r="T77" s="47">
        <v>3226.32</v>
      </c>
      <c r="U77" s="57">
        <f t="shared" si="14"/>
        <v>0</v>
      </c>
      <c r="V77" s="47">
        <v>4317.3999999999996</v>
      </c>
      <c r="W77" s="47">
        <v>4317.3999999999996</v>
      </c>
      <c r="X77" s="58">
        <f t="shared" si="15"/>
        <v>0</v>
      </c>
    </row>
    <row r="78" spans="1:24" x14ac:dyDescent="0.2">
      <c r="A78" s="46" t="s">
        <v>334</v>
      </c>
      <c r="B78" s="46" t="s">
        <v>35</v>
      </c>
      <c r="C78" s="57">
        <f t="shared" si="8"/>
        <v>0</v>
      </c>
      <c r="D78" s="47">
        <v>5584.36</v>
      </c>
      <c r="E78" s="47">
        <v>5584.36</v>
      </c>
      <c r="F78" s="57">
        <f t="shared" si="9"/>
        <v>0</v>
      </c>
      <c r="G78" s="47">
        <v>4738.09</v>
      </c>
      <c r="H78" s="47">
        <v>4738.09</v>
      </c>
      <c r="I78" s="57">
        <f t="shared" si="10"/>
        <v>0</v>
      </c>
      <c r="J78" s="47">
        <v>3670.16</v>
      </c>
      <c r="K78" s="47">
        <v>3670.16</v>
      </c>
      <c r="L78" s="57">
        <f t="shared" si="11"/>
        <v>0</v>
      </c>
      <c r="M78" s="47">
        <v>2283.71</v>
      </c>
      <c r="N78" s="47">
        <v>2283.71</v>
      </c>
      <c r="O78" s="57">
        <f t="shared" si="12"/>
        <v>0</v>
      </c>
      <c r="P78" s="47">
        <v>4009.68</v>
      </c>
      <c r="Q78" s="47">
        <v>4009.68</v>
      </c>
      <c r="R78" s="57">
        <f t="shared" si="13"/>
        <v>0</v>
      </c>
      <c r="S78" s="47">
        <v>4174.42</v>
      </c>
      <c r="T78" s="47">
        <v>4174.42</v>
      </c>
      <c r="U78" s="57">
        <f t="shared" si="14"/>
        <v>0</v>
      </c>
      <c r="V78" s="47">
        <v>5589.42</v>
      </c>
      <c r="W78" s="47">
        <v>5589.42</v>
      </c>
      <c r="X78" s="58">
        <f t="shared" si="15"/>
        <v>0</v>
      </c>
    </row>
    <row r="79" spans="1:24" x14ac:dyDescent="0.2">
      <c r="A79" s="46" t="s">
        <v>335</v>
      </c>
      <c r="B79" s="46" t="s">
        <v>99</v>
      </c>
      <c r="C79" s="57">
        <f t="shared" si="8"/>
        <v>0</v>
      </c>
      <c r="D79" s="47">
        <v>2810.43</v>
      </c>
      <c r="E79" s="47">
        <v>2810.43</v>
      </c>
      <c r="F79" s="57">
        <f t="shared" si="9"/>
        <v>0</v>
      </c>
      <c r="G79" s="47">
        <v>2384.5300000000002</v>
      </c>
      <c r="H79" s="47">
        <v>2384.5300000000002</v>
      </c>
      <c r="I79" s="57">
        <f t="shared" si="10"/>
        <v>0</v>
      </c>
      <c r="J79" s="47">
        <v>1847.07</v>
      </c>
      <c r="K79" s="47">
        <v>1847.07</v>
      </c>
      <c r="L79" s="57">
        <f t="shared" si="11"/>
        <v>0</v>
      </c>
      <c r="M79" s="47">
        <v>1149.32</v>
      </c>
      <c r="N79" s="47">
        <v>1149.32</v>
      </c>
      <c r="O79" s="57">
        <f t="shared" si="12"/>
        <v>0</v>
      </c>
      <c r="P79" s="47">
        <v>2018.11</v>
      </c>
      <c r="Q79" s="47">
        <v>2018.11</v>
      </c>
      <c r="R79" s="57">
        <f t="shared" si="13"/>
        <v>0</v>
      </c>
      <c r="S79" s="47">
        <v>2101.1799999999998</v>
      </c>
      <c r="T79" s="47">
        <v>2101.1799999999998</v>
      </c>
      <c r="U79" s="57">
        <f t="shared" si="14"/>
        <v>0</v>
      </c>
      <c r="V79" s="47">
        <v>2812.67</v>
      </c>
      <c r="W79" s="47">
        <v>2812.67</v>
      </c>
      <c r="X79" s="58">
        <f t="shared" si="15"/>
        <v>0</v>
      </c>
    </row>
    <row r="80" spans="1:24" x14ac:dyDescent="0.2">
      <c r="A80" s="46" t="s">
        <v>336</v>
      </c>
      <c r="B80" s="46" t="s">
        <v>95</v>
      </c>
      <c r="C80" s="57">
        <f t="shared" si="8"/>
        <v>0</v>
      </c>
      <c r="D80" s="47">
        <v>4277.6899999999996</v>
      </c>
      <c r="E80" s="47">
        <v>4277.6899999999996</v>
      </c>
      <c r="F80" s="57">
        <f t="shared" si="9"/>
        <v>0</v>
      </c>
      <c r="G80" s="47">
        <v>3629.44</v>
      </c>
      <c r="H80" s="47">
        <v>3629.44</v>
      </c>
      <c r="I80" s="57">
        <f t="shared" si="10"/>
        <v>0</v>
      </c>
      <c r="J80" s="47">
        <v>2811.39</v>
      </c>
      <c r="K80" s="47">
        <v>2811.39</v>
      </c>
      <c r="L80" s="57">
        <f t="shared" si="11"/>
        <v>0</v>
      </c>
      <c r="M80" s="47">
        <v>1749.35</v>
      </c>
      <c r="N80" s="47">
        <v>1749.35</v>
      </c>
      <c r="O80" s="57">
        <f t="shared" si="12"/>
        <v>0</v>
      </c>
      <c r="P80" s="47">
        <v>3069.73</v>
      </c>
      <c r="Q80" s="47">
        <v>3069.73</v>
      </c>
      <c r="R80" s="57">
        <f t="shared" si="13"/>
        <v>0</v>
      </c>
      <c r="S80" s="47">
        <v>3198.37</v>
      </c>
      <c r="T80" s="47">
        <v>3198.37</v>
      </c>
      <c r="U80" s="57">
        <f t="shared" si="14"/>
        <v>0</v>
      </c>
      <c r="V80" s="47">
        <v>4281.4799999999996</v>
      </c>
      <c r="W80" s="47">
        <v>4281.4799999999996</v>
      </c>
      <c r="X80" s="58">
        <f t="shared" si="15"/>
        <v>0</v>
      </c>
    </row>
    <row r="81" spans="1:24" x14ac:dyDescent="0.2">
      <c r="A81" s="46" t="s">
        <v>337</v>
      </c>
      <c r="B81" s="46" t="s">
        <v>192</v>
      </c>
      <c r="C81" s="57">
        <f t="shared" si="8"/>
        <v>0</v>
      </c>
      <c r="D81" s="47">
        <v>4314.1899999999996</v>
      </c>
      <c r="E81" s="47">
        <v>4314.1899999999996</v>
      </c>
      <c r="F81" s="57">
        <f t="shared" si="9"/>
        <v>0</v>
      </c>
      <c r="G81" s="47">
        <v>3660.41</v>
      </c>
      <c r="H81" s="47">
        <v>3660.41</v>
      </c>
      <c r="I81" s="57">
        <f t="shared" si="10"/>
        <v>0</v>
      </c>
      <c r="J81" s="47">
        <v>2835.38</v>
      </c>
      <c r="K81" s="47">
        <v>2835.38</v>
      </c>
      <c r="L81" s="57">
        <f t="shared" si="11"/>
        <v>0</v>
      </c>
      <c r="M81" s="47">
        <v>1764.28</v>
      </c>
      <c r="N81" s="47">
        <v>1764.28</v>
      </c>
      <c r="O81" s="57">
        <f t="shared" si="12"/>
        <v>0</v>
      </c>
      <c r="P81" s="47">
        <v>3096.27</v>
      </c>
      <c r="Q81" s="47">
        <v>3096.27</v>
      </c>
      <c r="R81" s="57">
        <f t="shared" si="13"/>
        <v>0</v>
      </c>
      <c r="S81" s="47">
        <v>3226.32</v>
      </c>
      <c r="T81" s="47">
        <v>3226.32</v>
      </c>
      <c r="U81" s="57">
        <f t="shared" si="14"/>
        <v>0</v>
      </c>
      <c r="V81" s="47">
        <v>4317.3999999999996</v>
      </c>
      <c r="W81" s="47">
        <v>4317.3999999999996</v>
      </c>
      <c r="X81" s="58">
        <f t="shared" si="15"/>
        <v>0</v>
      </c>
    </row>
    <row r="82" spans="1:24" x14ac:dyDescent="0.2">
      <c r="A82" s="46" t="s">
        <v>338</v>
      </c>
      <c r="B82" s="46" t="s">
        <v>62</v>
      </c>
      <c r="C82" s="57">
        <f t="shared" si="8"/>
        <v>0</v>
      </c>
      <c r="D82" s="47">
        <v>5555.16</v>
      </c>
      <c r="E82" s="47">
        <v>5555.16</v>
      </c>
      <c r="F82" s="57">
        <f t="shared" si="9"/>
        <v>0</v>
      </c>
      <c r="G82" s="47">
        <v>4713.32</v>
      </c>
      <c r="H82" s="47">
        <v>4713.32</v>
      </c>
      <c r="I82" s="57">
        <f t="shared" si="10"/>
        <v>0</v>
      </c>
      <c r="J82" s="47">
        <v>3650.97</v>
      </c>
      <c r="K82" s="47">
        <v>3650.97</v>
      </c>
      <c r="L82" s="57">
        <f t="shared" si="11"/>
        <v>0</v>
      </c>
      <c r="M82" s="47">
        <v>2271.77</v>
      </c>
      <c r="N82" s="47">
        <v>2271.77</v>
      </c>
      <c r="O82" s="57">
        <f t="shared" si="12"/>
        <v>0</v>
      </c>
      <c r="P82" s="47">
        <v>3987.05</v>
      </c>
      <c r="Q82" s="47">
        <v>3987.05</v>
      </c>
      <c r="R82" s="57">
        <f t="shared" si="13"/>
        <v>0</v>
      </c>
      <c r="S82" s="47">
        <v>4153.45</v>
      </c>
      <c r="T82" s="47">
        <v>4153.45</v>
      </c>
      <c r="U82" s="57">
        <f t="shared" si="14"/>
        <v>0</v>
      </c>
      <c r="V82" s="47">
        <v>5559.75</v>
      </c>
      <c r="W82" s="47">
        <v>5559.75</v>
      </c>
      <c r="X82" s="58">
        <f t="shared" si="15"/>
        <v>0</v>
      </c>
    </row>
    <row r="83" spans="1:24" x14ac:dyDescent="0.2">
      <c r="A83" s="46" t="s">
        <v>339</v>
      </c>
      <c r="B83" s="46" t="s">
        <v>123</v>
      </c>
      <c r="C83" s="57">
        <f t="shared" si="8"/>
        <v>0</v>
      </c>
      <c r="D83" s="47">
        <v>5431.06</v>
      </c>
      <c r="E83" s="47">
        <v>5431.06</v>
      </c>
      <c r="F83" s="57">
        <f t="shared" si="9"/>
        <v>0</v>
      </c>
      <c r="G83" s="47">
        <v>4608.03</v>
      </c>
      <c r="H83" s="47">
        <v>4608.03</v>
      </c>
      <c r="I83" s="57">
        <f t="shared" si="10"/>
        <v>0</v>
      </c>
      <c r="J83" s="47">
        <v>3569.41</v>
      </c>
      <c r="K83" s="47">
        <v>3569.41</v>
      </c>
      <c r="L83" s="57">
        <f t="shared" si="11"/>
        <v>0</v>
      </c>
      <c r="M83" s="47">
        <v>2221.0300000000002</v>
      </c>
      <c r="N83" s="47">
        <v>2221.0300000000002</v>
      </c>
      <c r="O83" s="57">
        <f t="shared" si="12"/>
        <v>0</v>
      </c>
      <c r="P83" s="47">
        <v>3899.6</v>
      </c>
      <c r="Q83" s="47">
        <v>3899.6</v>
      </c>
      <c r="R83" s="57">
        <f t="shared" si="13"/>
        <v>0</v>
      </c>
      <c r="S83" s="47">
        <v>4060.28</v>
      </c>
      <c r="T83" s="47">
        <v>4060.28</v>
      </c>
      <c r="U83" s="57">
        <f t="shared" si="14"/>
        <v>0</v>
      </c>
      <c r="V83" s="47">
        <v>5434.82</v>
      </c>
      <c r="W83" s="47">
        <v>5434.82</v>
      </c>
      <c r="X83" s="58">
        <f t="shared" si="15"/>
        <v>0</v>
      </c>
    </row>
    <row r="84" spans="1:24" x14ac:dyDescent="0.2">
      <c r="A84" s="46" t="s">
        <v>340</v>
      </c>
      <c r="B84" s="46" t="s">
        <v>94</v>
      </c>
      <c r="C84" s="57">
        <f t="shared" si="8"/>
        <v>0</v>
      </c>
      <c r="D84" s="47">
        <v>2803.13</v>
      </c>
      <c r="E84" s="47">
        <v>2803.13</v>
      </c>
      <c r="F84" s="57">
        <f t="shared" si="9"/>
        <v>0</v>
      </c>
      <c r="G84" s="47">
        <v>2378.34</v>
      </c>
      <c r="H84" s="47">
        <v>2378.34</v>
      </c>
      <c r="I84" s="57">
        <f t="shared" si="10"/>
        <v>0</v>
      </c>
      <c r="J84" s="47">
        <v>1842.28</v>
      </c>
      <c r="K84" s="47">
        <v>1842.28</v>
      </c>
      <c r="L84" s="57">
        <f t="shared" si="11"/>
        <v>0</v>
      </c>
      <c r="M84" s="47">
        <v>1146.33</v>
      </c>
      <c r="N84" s="47">
        <v>1146.33</v>
      </c>
      <c r="O84" s="57">
        <f t="shared" si="12"/>
        <v>0</v>
      </c>
      <c r="P84" s="47">
        <v>2011.88</v>
      </c>
      <c r="Q84" s="47">
        <v>2011.88</v>
      </c>
      <c r="R84" s="57">
        <f t="shared" si="13"/>
        <v>0</v>
      </c>
      <c r="S84" s="47">
        <v>2096.52</v>
      </c>
      <c r="T84" s="47">
        <v>2096.52</v>
      </c>
      <c r="U84" s="57">
        <f t="shared" si="14"/>
        <v>0</v>
      </c>
      <c r="V84" s="47">
        <v>2804.1</v>
      </c>
      <c r="W84" s="47">
        <v>2804.1</v>
      </c>
      <c r="X84" s="58">
        <f t="shared" si="15"/>
        <v>0</v>
      </c>
    </row>
    <row r="85" spans="1:24" x14ac:dyDescent="0.2">
      <c r="A85" s="46" t="s">
        <v>341</v>
      </c>
      <c r="B85" s="46" t="s">
        <v>60</v>
      </c>
      <c r="C85" s="57">
        <f t="shared" si="8"/>
        <v>0</v>
      </c>
      <c r="D85" s="47">
        <v>4270.3900000000003</v>
      </c>
      <c r="E85" s="47">
        <v>4270.3900000000003</v>
      </c>
      <c r="F85" s="57">
        <f t="shared" si="9"/>
        <v>0</v>
      </c>
      <c r="G85" s="47">
        <v>3623.25</v>
      </c>
      <c r="H85" s="47">
        <v>3623.25</v>
      </c>
      <c r="I85" s="57">
        <f t="shared" si="10"/>
        <v>0</v>
      </c>
      <c r="J85" s="47">
        <v>2806.59</v>
      </c>
      <c r="K85" s="47">
        <v>2806.59</v>
      </c>
      <c r="L85" s="57">
        <f t="shared" si="11"/>
        <v>0</v>
      </c>
      <c r="M85" s="47">
        <v>1746.37</v>
      </c>
      <c r="N85" s="47">
        <v>1746.37</v>
      </c>
      <c r="O85" s="57">
        <f t="shared" si="12"/>
        <v>0</v>
      </c>
      <c r="P85" s="47">
        <v>3065.81</v>
      </c>
      <c r="Q85" s="47">
        <v>3065.81</v>
      </c>
      <c r="R85" s="57">
        <f t="shared" si="13"/>
        <v>0</v>
      </c>
      <c r="S85" s="47">
        <v>3193.71</v>
      </c>
      <c r="T85" s="47">
        <v>3193.71</v>
      </c>
      <c r="U85" s="57">
        <f t="shared" si="14"/>
        <v>0</v>
      </c>
      <c r="V85" s="47">
        <v>4272.8900000000003</v>
      </c>
      <c r="W85" s="47">
        <v>4272.8900000000003</v>
      </c>
      <c r="X85" s="58">
        <f t="shared" si="15"/>
        <v>0</v>
      </c>
    </row>
    <row r="86" spans="1:24" x14ac:dyDescent="0.2">
      <c r="A86" s="46" t="s">
        <v>342</v>
      </c>
      <c r="B86" s="46" t="s">
        <v>154</v>
      </c>
      <c r="C86" s="57">
        <f t="shared" si="8"/>
        <v>0</v>
      </c>
      <c r="D86" s="47">
        <v>4306.8900000000003</v>
      </c>
      <c r="E86" s="47">
        <v>4306.8900000000003</v>
      </c>
      <c r="F86" s="57">
        <f t="shared" si="9"/>
        <v>0</v>
      </c>
      <c r="G86" s="47">
        <v>3654.22</v>
      </c>
      <c r="H86" s="47">
        <v>3654.22</v>
      </c>
      <c r="I86" s="57">
        <f t="shared" si="10"/>
        <v>0</v>
      </c>
      <c r="J86" s="47">
        <v>2830.58</v>
      </c>
      <c r="K86" s="47">
        <v>2830.58</v>
      </c>
      <c r="L86" s="57">
        <f t="shared" si="11"/>
        <v>0</v>
      </c>
      <c r="M86" s="47">
        <v>1761.3</v>
      </c>
      <c r="N86" s="47">
        <v>1761.3</v>
      </c>
      <c r="O86" s="57">
        <f t="shared" si="12"/>
        <v>0</v>
      </c>
      <c r="P86" s="47">
        <v>3092.35</v>
      </c>
      <c r="Q86" s="47">
        <v>3092.35</v>
      </c>
      <c r="R86" s="57">
        <f t="shared" si="13"/>
        <v>0</v>
      </c>
      <c r="S86" s="47">
        <v>3219.34</v>
      </c>
      <c r="T86" s="47">
        <v>3219.34</v>
      </c>
      <c r="U86" s="57">
        <f t="shared" si="14"/>
        <v>0</v>
      </c>
      <c r="V86" s="47">
        <v>4311.1499999999996</v>
      </c>
      <c r="W86" s="47">
        <v>4311.1499999999996</v>
      </c>
      <c r="X86" s="58">
        <f t="shared" si="15"/>
        <v>0</v>
      </c>
    </row>
    <row r="87" spans="1:24" x14ac:dyDescent="0.2">
      <c r="A87" s="46" t="s">
        <v>343</v>
      </c>
      <c r="B87" s="46" t="s">
        <v>70</v>
      </c>
      <c r="C87" s="57">
        <f t="shared" si="8"/>
        <v>0</v>
      </c>
      <c r="D87" s="47">
        <v>5569.76</v>
      </c>
      <c r="E87" s="47">
        <v>5569.76</v>
      </c>
      <c r="F87" s="57">
        <f t="shared" si="9"/>
        <v>0</v>
      </c>
      <c r="G87" s="47">
        <v>4725.71</v>
      </c>
      <c r="H87" s="47">
        <v>4725.71</v>
      </c>
      <c r="I87" s="57">
        <f t="shared" si="10"/>
        <v>0</v>
      </c>
      <c r="J87" s="47">
        <v>3660.56</v>
      </c>
      <c r="K87" s="47">
        <v>3660.56</v>
      </c>
      <c r="L87" s="57">
        <f t="shared" si="11"/>
        <v>0</v>
      </c>
      <c r="M87" s="47">
        <v>2277.75</v>
      </c>
      <c r="N87" s="47">
        <v>2277.75</v>
      </c>
      <c r="O87" s="57">
        <f t="shared" si="12"/>
        <v>0</v>
      </c>
      <c r="P87" s="47">
        <v>3999.53</v>
      </c>
      <c r="Q87" s="47">
        <v>3999.53</v>
      </c>
      <c r="R87" s="57">
        <f t="shared" si="13"/>
        <v>0</v>
      </c>
      <c r="S87" s="47">
        <v>4165.1000000000004</v>
      </c>
      <c r="T87" s="47">
        <v>4165.1000000000004</v>
      </c>
      <c r="U87" s="57">
        <f t="shared" si="14"/>
        <v>0</v>
      </c>
      <c r="V87" s="47">
        <v>5574.59</v>
      </c>
      <c r="W87" s="47">
        <v>5574.59</v>
      </c>
      <c r="X87" s="58">
        <f t="shared" si="15"/>
        <v>0</v>
      </c>
    </row>
    <row r="88" spans="1:24" x14ac:dyDescent="0.2">
      <c r="A88" s="46" t="s">
        <v>344</v>
      </c>
      <c r="B88" s="46" t="s">
        <v>66</v>
      </c>
      <c r="C88" s="57">
        <f t="shared" si="8"/>
        <v>0</v>
      </c>
      <c r="D88" s="47">
        <v>2810.43</v>
      </c>
      <c r="E88" s="47">
        <v>2810.43</v>
      </c>
      <c r="F88" s="57">
        <f t="shared" si="9"/>
        <v>0</v>
      </c>
      <c r="G88" s="47">
        <v>2384.5300000000002</v>
      </c>
      <c r="H88" s="47">
        <v>2384.5300000000002</v>
      </c>
      <c r="I88" s="57">
        <f t="shared" si="10"/>
        <v>0</v>
      </c>
      <c r="J88" s="47">
        <v>1847.07</v>
      </c>
      <c r="K88" s="47">
        <v>1847.07</v>
      </c>
      <c r="L88" s="57">
        <f t="shared" si="11"/>
        <v>0</v>
      </c>
      <c r="M88" s="47">
        <v>1149.32</v>
      </c>
      <c r="N88" s="47">
        <v>1149.32</v>
      </c>
      <c r="O88" s="57">
        <f t="shared" si="12"/>
        <v>0</v>
      </c>
      <c r="P88" s="47">
        <v>2018.11</v>
      </c>
      <c r="Q88" s="47">
        <v>2018.11</v>
      </c>
      <c r="R88" s="57">
        <f t="shared" si="13"/>
        <v>0</v>
      </c>
      <c r="S88" s="47">
        <v>2101.1799999999998</v>
      </c>
      <c r="T88" s="47">
        <v>2101.1799999999998</v>
      </c>
      <c r="U88" s="57">
        <f t="shared" si="14"/>
        <v>0</v>
      </c>
      <c r="V88" s="47">
        <v>2812.67</v>
      </c>
      <c r="W88" s="47">
        <v>2812.67</v>
      </c>
      <c r="X88" s="58">
        <f t="shared" si="15"/>
        <v>0</v>
      </c>
    </row>
    <row r="89" spans="1:24" x14ac:dyDescent="0.2">
      <c r="A89" s="46" t="s">
        <v>345</v>
      </c>
      <c r="B89" s="46" t="s">
        <v>150</v>
      </c>
      <c r="C89" s="57">
        <f t="shared" si="8"/>
        <v>0</v>
      </c>
      <c r="D89" s="47">
        <v>4299.59</v>
      </c>
      <c r="E89" s="47">
        <v>4299.59</v>
      </c>
      <c r="F89" s="57">
        <f t="shared" si="9"/>
        <v>0</v>
      </c>
      <c r="G89" s="47">
        <v>3648.02</v>
      </c>
      <c r="H89" s="47">
        <v>3648.02</v>
      </c>
      <c r="I89" s="57">
        <f t="shared" si="10"/>
        <v>0</v>
      </c>
      <c r="J89" s="47">
        <v>2825.78</v>
      </c>
      <c r="K89" s="47">
        <v>2825.78</v>
      </c>
      <c r="L89" s="57">
        <f t="shared" si="11"/>
        <v>0</v>
      </c>
      <c r="M89" s="47">
        <v>1758.31</v>
      </c>
      <c r="N89" s="47">
        <v>1758.31</v>
      </c>
      <c r="O89" s="57">
        <f t="shared" si="12"/>
        <v>0</v>
      </c>
      <c r="P89" s="47">
        <v>3086.12</v>
      </c>
      <c r="Q89" s="47">
        <v>3086.12</v>
      </c>
      <c r="R89" s="57">
        <f t="shared" si="13"/>
        <v>0</v>
      </c>
      <c r="S89" s="47">
        <v>3214.67</v>
      </c>
      <c r="T89" s="47">
        <v>3214.67</v>
      </c>
      <c r="U89" s="57">
        <f t="shared" si="14"/>
        <v>0</v>
      </c>
      <c r="V89" s="47">
        <v>4302.5600000000004</v>
      </c>
      <c r="W89" s="47">
        <v>4302.5600000000004</v>
      </c>
      <c r="X89" s="58">
        <f t="shared" si="15"/>
        <v>0</v>
      </c>
    </row>
    <row r="90" spans="1:24" x14ac:dyDescent="0.2">
      <c r="A90" s="46" t="s">
        <v>346</v>
      </c>
      <c r="B90" s="46" t="s">
        <v>142</v>
      </c>
      <c r="C90" s="57">
        <f t="shared" si="8"/>
        <v>0</v>
      </c>
      <c r="D90" s="47">
        <v>4321.49</v>
      </c>
      <c r="E90" s="47">
        <v>4321.49</v>
      </c>
      <c r="F90" s="57">
        <f t="shared" si="9"/>
        <v>0</v>
      </c>
      <c r="G90" s="47">
        <v>3666.6</v>
      </c>
      <c r="H90" s="47">
        <v>3666.6</v>
      </c>
      <c r="I90" s="57">
        <f t="shared" si="10"/>
        <v>0</v>
      </c>
      <c r="J90" s="47">
        <v>2840.17</v>
      </c>
      <c r="K90" s="47">
        <v>2840.17</v>
      </c>
      <c r="L90" s="57">
        <f t="shared" si="11"/>
        <v>0</v>
      </c>
      <c r="M90" s="47">
        <v>1767.26</v>
      </c>
      <c r="N90" s="47">
        <v>1767.26</v>
      </c>
      <c r="O90" s="57">
        <f t="shared" si="12"/>
        <v>0</v>
      </c>
      <c r="P90" s="47">
        <v>3102.51</v>
      </c>
      <c r="Q90" s="47">
        <v>3102.51</v>
      </c>
      <c r="R90" s="57">
        <f t="shared" si="13"/>
        <v>0</v>
      </c>
      <c r="S90" s="47">
        <v>3230.99</v>
      </c>
      <c r="T90" s="47">
        <v>3230.99</v>
      </c>
      <c r="U90" s="57">
        <f t="shared" si="14"/>
        <v>0</v>
      </c>
      <c r="V90" s="47">
        <v>4325.9799999999996</v>
      </c>
      <c r="W90" s="47">
        <v>4325.9799999999996</v>
      </c>
      <c r="X90" s="58">
        <f t="shared" si="15"/>
        <v>0</v>
      </c>
    </row>
    <row r="91" spans="1:24" x14ac:dyDescent="0.2">
      <c r="A91" s="46" t="s">
        <v>347</v>
      </c>
      <c r="B91" s="46" t="s">
        <v>30</v>
      </c>
      <c r="C91" s="57">
        <f t="shared" si="8"/>
        <v>0</v>
      </c>
      <c r="D91" s="47">
        <v>5562.46</v>
      </c>
      <c r="E91" s="47">
        <v>5562.46</v>
      </c>
      <c r="F91" s="57">
        <f t="shared" si="9"/>
        <v>0</v>
      </c>
      <c r="G91" s="47">
        <v>4719.51</v>
      </c>
      <c r="H91" s="47">
        <v>4719.51</v>
      </c>
      <c r="I91" s="57">
        <f t="shared" si="10"/>
        <v>0</v>
      </c>
      <c r="J91" s="47">
        <v>3655.77</v>
      </c>
      <c r="K91" s="47">
        <v>3655.77</v>
      </c>
      <c r="L91" s="57">
        <f t="shared" si="11"/>
        <v>0</v>
      </c>
      <c r="M91" s="48">
        <v>454.95</v>
      </c>
      <c r="N91" s="48">
        <v>454.95</v>
      </c>
      <c r="O91" s="57">
        <f t="shared" si="12"/>
        <v>0</v>
      </c>
      <c r="P91" s="49"/>
      <c r="Q91" s="49"/>
      <c r="R91" s="57">
        <f t="shared" si="13"/>
        <v>0</v>
      </c>
      <c r="S91" s="49"/>
      <c r="T91" s="49"/>
      <c r="U91" s="57">
        <f t="shared" si="14"/>
        <v>0</v>
      </c>
      <c r="V91" s="49"/>
      <c r="W91" s="49"/>
      <c r="X91" s="58">
        <f t="shared" si="15"/>
        <v>0</v>
      </c>
    </row>
    <row r="92" spans="1:24" x14ac:dyDescent="0.2">
      <c r="A92" s="46" t="s">
        <v>348</v>
      </c>
      <c r="B92" s="46" t="s">
        <v>30</v>
      </c>
      <c r="C92" s="57">
        <f t="shared" si="8"/>
        <v>0</v>
      </c>
      <c r="D92" s="49"/>
      <c r="E92" s="49"/>
      <c r="F92" s="57">
        <f t="shared" si="9"/>
        <v>0</v>
      </c>
      <c r="G92" s="49"/>
      <c r="H92" s="49"/>
      <c r="I92" s="57">
        <f t="shared" si="10"/>
        <v>0</v>
      </c>
      <c r="J92" s="49"/>
      <c r="K92" s="49"/>
      <c r="L92" s="57">
        <f t="shared" si="11"/>
        <v>0</v>
      </c>
      <c r="M92" s="47">
        <v>1819.81</v>
      </c>
      <c r="N92" s="47">
        <v>1819.81</v>
      </c>
      <c r="O92" s="57">
        <f t="shared" si="12"/>
        <v>0</v>
      </c>
      <c r="P92" s="47">
        <v>3993.29</v>
      </c>
      <c r="Q92" s="47">
        <v>3993.29</v>
      </c>
      <c r="R92" s="57">
        <f t="shared" si="13"/>
        <v>0</v>
      </c>
      <c r="S92" s="47">
        <v>4158.12</v>
      </c>
      <c r="T92" s="47">
        <v>4158.12</v>
      </c>
      <c r="U92" s="57">
        <f t="shared" si="14"/>
        <v>0</v>
      </c>
      <c r="V92" s="47">
        <v>5566</v>
      </c>
      <c r="W92" s="47">
        <v>5566</v>
      </c>
      <c r="X92" s="58">
        <f t="shared" si="15"/>
        <v>0</v>
      </c>
    </row>
    <row r="93" spans="1:24" x14ac:dyDescent="0.2">
      <c r="A93" s="46" t="s">
        <v>349</v>
      </c>
      <c r="B93" s="46" t="s">
        <v>20</v>
      </c>
      <c r="C93" s="57">
        <f t="shared" si="8"/>
        <v>0</v>
      </c>
      <c r="D93" s="47">
        <v>2817.73</v>
      </c>
      <c r="E93" s="47">
        <v>2817.73</v>
      </c>
      <c r="F93" s="57">
        <f t="shared" si="9"/>
        <v>0</v>
      </c>
      <c r="G93" s="47">
        <v>2390.7199999999998</v>
      </c>
      <c r="H93" s="47">
        <v>2390.7199999999998</v>
      </c>
      <c r="I93" s="57">
        <f t="shared" si="10"/>
        <v>0</v>
      </c>
      <c r="J93" s="47">
        <v>1851.87</v>
      </c>
      <c r="K93" s="47">
        <v>1851.87</v>
      </c>
      <c r="L93" s="57">
        <f t="shared" si="11"/>
        <v>0</v>
      </c>
      <c r="M93" s="47">
        <v>1152.31</v>
      </c>
      <c r="N93" s="47">
        <v>1152.31</v>
      </c>
      <c r="O93" s="57">
        <f t="shared" si="12"/>
        <v>0</v>
      </c>
      <c r="P93" s="47">
        <v>2022.02</v>
      </c>
      <c r="Q93" s="47">
        <v>2022.02</v>
      </c>
      <c r="R93" s="57">
        <f t="shared" si="13"/>
        <v>0</v>
      </c>
      <c r="S93" s="47">
        <v>2108.17</v>
      </c>
      <c r="T93" s="47">
        <v>2108.17</v>
      </c>
      <c r="U93" s="57">
        <f t="shared" si="14"/>
        <v>0</v>
      </c>
      <c r="V93" s="47">
        <v>2818.92</v>
      </c>
      <c r="W93" s="47">
        <v>2818.92</v>
      </c>
      <c r="X93" s="58">
        <f t="shared" si="15"/>
        <v>0</v>
      </c>
    </row>
    <row r="94" spans="1:24" x14ac:dyDescent="0.2">
      <c r="A94" s="46" t="s">
        <v>350</v>
      </c>
      <c r="B94" s="46" t="s">
        <v>87</v>
      </c>
      <c r="C94" s="57">
        <f t="shared" si="8"/>
        <v>0</v>
      </c>
      <c r="D94" s="47">
        <v>4292.29</v>
      </c>
      <c r="E94" s="47">
        <v>4292.29</v>
      </c>
      <c r="F94" s="57">
        <f t="shared" si="9"/>
        <v>0</v>
      </c>
      <c r="G94" s="47">
        <v>3641.83</v>
      </c>
      <c r="H94" s="47">
        <v>3641.83</v>
      </c>
      <c r="I94" s="57">
        <f t="shared" si="10"/>
        <v>0</v>
      </c>
      <c r="J94" s="47">
        <v>2820.98</v>
      </c>
      <c r="K94" s="47">
        <v>2820.98</v>
      </c>
      <c r="L94" s="57">
        <f t="shared" si="11"/>
        <v>0</v>
      </c>
      <c r="M94" s="47">
        <v>1755.33</v>
      </c>
      <c r="N94" s="47">
        <v>1755.33</v>
      </c>
      <c r="O94" s="57">
        <f t="shared" si="12"/>
        <v>0</v>
      </c>
      <c r="P94" s="47">
        <v>3082.2</v>
      </c>
      <c r="Q94" s="47">
        <v>3082.2</v>
      </c>
      <c r="R94" s="57">
        <f t="shared" si="13"/>
        <v>0</v>
      </c>
      <c r="S94" s="47">
        <v>3210.01</v>
      </c>
      <c r="T94" s="47">
        <v>3210.01</v>
      </c>
      <c r="U94" s="57">
        <f t="shared" si="14"/>
        <v>0</v>
      </c>
      <c r="V94" s="47">
        <v>4296.3100000000004</v>
      </c>
      <c r="W94" s="47">
        <v>4296.3100000000004</v>
      </c>
      <c r="X94" s="58">
        <f t="shared" si="15"/>
        <v>0</v>
      </c>
    </row>
    <row r="95" spans="1:24" x14ac:dyDescent="0.2">
      <c r="A95" s="46" t="s">
        <v>351</v>
      </c>
      <c r="B95" s="46" t="s">
        <v>116</v>
      </c>
      <c r="C95" s="57">
        <f t="shared" si="8"/>
        <v>0</v>
      </c>
      <c r="D95" s="47">
        <v>2803.13</v>
      </c>
      <c r="E95" s="47">
        <v>2803.13</v>
      </c>
      <c r="F95" s="57">
        <f t="shared" si="9"/>
        <v>0</v>
      </c>
      <c r="G95" s="47">
        <v>2378.34</v>
      </c>
      <c r="H95" s="47">
        <v>2378.34</v>
      </c>
      <c r="I95" s="57">
        <f t="shared" si="10"/>
        <v>0</v>
      </c>
      <c r="J95" s="47">
        <v>1842.28</v>
      </c>
      <c r="K95" s="47">
        <v>1842.28</v>
      </c>
      <c r="L95" s="57">
        <f t="shared" si="11"/>
        <v>0</v>
      </c>
      <c r="M95" s="47">
        <v>1146.33</v>
      </c>
      <c r="N95" s="47">
        <v>1146.33</v>
      </c>
      <c r="O95" s="57">
        <f t="shared" si="12"/>
        <v>0</v>
      </c>
      <c r="P95" s="47">
        <v>2011.88</v>
      </c>
      <c r="Q95" s="47">
        <v>2011.88</v>
      </c>
      <c r="R95" s="57">
        <f t="shared" si="13"/>
        <v>0</v>
      </c>
      <c r="S95" s="47">
        <v>2096.52</v>
      </c>
      <c r="T95" s="47">
        <v>2096.52</v>
      </c>
      <c r="U95" s="57">
        <f t="shared" si="14"/>
        <v>0</v>
      </c>
      <c r="V95" s="47">
        <v>2806.42</v>
      </c>
      <c r="W95" s="47">
        <v>2806.42</v>
      </c>
      <c r="X95" s="58">
        <f t="shared" si="15"/>
        <v>0</v>
      </c>
    </row>
    <row r="96" spans="1:24" x14ac:dyDescent="0.2">
      <c r="A96" s="46" t="s">
        <v>352</v>
      </c>
      <c r="B96" s="46" t="s">
        <v>173</v>
      </c>
      <c r="C96" s="57">
        <f t="shared" si="8"/>
        <v>0</v>
      </c>
      <c r="D96" s="47">
        <v>4314.1899999999996</v>
      </c>
      <c r="E96" s="47">
        <v>4314.1899999999996</v>
      </c>
      <c r="F96" s="57">
        <f t="shared" si="9"/>
        <v>0</v>
      </c>
      <c r="G96" s="47">
        <v>3660.41</v>
      </c>
      <c r="H96" s="47">
        <v>3660.41</v>
      </c>
      <c r="I96" s="57">
        <f t="shared" si="10"/>
        <v>0</v>
      </c>
      <c r="J96" s="47">
        <v>2835.38</v>
      </c>
      <c r="K96" s="47">
        <v>2835.38</v>
      </c>
      <c r="L96" s="57">
        <f t="shared" si="11"/>
        <v>0</v>
      </c>
      <c r="M96" s="47">
        <v>1764.28</v>
      </c>
      <c r="N96" s="47">
        <v>1764.28</v>
      </c>
      <c r="O96" s="57">
        <f t="shared" si="12"/>
        <v>0</v>
      </c>
      <c r="P96" s="47">
        <v>3096.27</v>
      </c>
      <c r="Q96" s="47">
        <v>3096.27</v>
      </c>
      <c r="R96" s="57">
        <f t="shared" si="13"/>
        <v>0</v>
      </c>
      <c r="S96" s="47">
        <v>3226.32</v>
      </c>
      <c r="T96" s="47">
        <v>3226.32</v>
      </c>
      <c r="U96" s="57">
        <f t="shared" si="14"/>
        <v>0</v>
      </c>
      <c r="V96" s="47">
        <v>4317.3999999999996</v>
      </c>
      <c r="W96" s="47">
        <v>4317.3999999999996</v>
      </c>
      <c r="X96" s="58">
        <f t="shared" si="15"/>
        <v>0</v>
      </c>
    </row>
    <row r="97" spans="1:24" x14ac:dyDescent="0.2">
      <c r="A97" s="46" t="s">
        <v>353</v>
      </c>
      <c r="B97" s="46" t="s">
        <v>115</v>
      </c>
      <c r="C97" s="57">
        <f t="shared" si="8"/>
        <v>0</v>
      </c>
      <c r="D97" s="47">
        <v>5569.76</v>
      </c>
      <c r="E97" s="47">
        <v>5569.76</v>
      </c>
      <c r="F97" s="57">
        <f t="shared" si="9"/>
        <v>0</v>
      </c>
      <c r="G97" s="47">
        <v>4725.71</v>
      </c>
      <c r="H97" s="47">
        <v>4725.71</v>
      </c>
      <c r="I97" s="57">
        <f t="shared" si="10"/>
        <v>0</v>
      </c>
      <c r="J97" s="47">
        <v>3660.56</v>
      </c>
      <c r="K97" s="47">
        <v>3660.56</v>
      </c>
      <c r="L97" s="57">
        <f t="shared" si="11"/>
        <v>0</v>
      </c>
      <c r="M97" s="47">
        <v>2277.75</v>
      </c>
      <c r="N97" s="47">
        <v>2277.75</v>
      </c>
      <c r="O97" s="57">
        <f t="shared" si="12"/>
        <v>0</v>
      </c>
      <c r="P97" s="47">
        <v>3999.53</v>
      </c>
      <c r="Q97" s="47">
        <v>3999.53</v>
      </c>
      <c r="R97" s="57">
        <f t="shared" si="13"/>
        <v>0</v>
      </c>
      <c r="S97" s="47">
        <v>4165.1000000000004</v>
      </c>
      <c r="T97" s="47">
        <v>4165.1000000000004</v>
      </c>
      <c r="U97" s="57">
        <f t="shared" si="14"/>
        <v>0</v>
      </c>
      <c r="V97" s="47">
        <v>5574.59</v>
      </c>
      <c r="W97" s="47">
        <v>5574.59</v>
      </c>
      <c r="X97" s="58">
        <f t="shared" si="15"/>
        <v>0</v>
      </c>
    </row>
    <row r="98" spans="1:24" x14ac:dyDescent="0.2">
      <c r="A98" s="46" t="s">
        <v>354</v>
      </c>
      <c r="B98" s="46" t="s">
        <v>58</v>
      </c>
      <c r="C98" s="57">
        <f t="shared" si="8"/>
        <v>0</v>
      </c>
      <c r="D98" s="47">
        <v>2810.43</v>
      </c>
      <c r="E98" s="47">
        <v>2810.43</v>
      </c>
      <c r="F98" s="57">
        <f t="shared" si="9"/>
        <v>0</v>
      </c>
      <c r="G98" s="47">
        <v>2384.5300000000002</v>
      </c>
      <c r="H98" s="47">
        <v>2384.5300000000002</v>
      </c>
      <c r="I98" s="57">
        <f t="shared" si="10"/>
        <v>0</v>
      </c>
      <c r="J98" s="47">
        <v>1847.07</v>
      </c>
      <c r="K98" s="47">
        <v>1847.07</v>
      </c>
      <c r="L98" s="57">
        <f t="shared" si="11"/>
        <v>0</v>
      </c>
      <c r="M98" s="47">
        <v>1149.32</v>
      </c>
      <c r="N98" s="47">
        <v>1149.32</v>
      </c>
      <c r="O98" s="57">
        <f t="shared" si="12"/>
        <v>0</v>
      </c>
      <c r="P98" s="47">
        <v>2018.11</v>
      </c>
      <c r="Q98" s="47">
        <v>2018.11</v>
      </c>
      <c r="R98" s="57">
        <f t="shared" si="13"/>
        <v>0</v>
      </c>
      <c r="S98" s="47">
        <v>2101.1799999999998</v>
      </c>
      <c r="T98" s="47">
        <v>2101.1799999999998</v>
      </c>
      <c r="U98" s="57">
        <f t="shared" si="14"/>
        <v>0</v>
      </c>
      <c r="V98" s="47">
        <v>2812.67</v>
      </c>
      <c r="W98" s="47">
        <v>2812.67</v>
      </c>
      <c r="X98" s="58">
        <f t="shared" si="15"/>
        <v>0</v>
      </c>
    </row>
    <row r="99" spans="1:24" x14ac:dyDescent="0.2">
      <c r="A99" s="46" t="s">
        <v>355</v>
      </c>
      <c r="B99" s="46" t="s">
        <v>174</v>
      </c>
      <c r="C99" s="57">
        <f t="shared" si="8"/>
        <v>0</v>
      </c>
      <c r="D99" s="47">
        <v>4277.6899999999996</v>
      </c>
      <c r="E99" s="47">
        <v>4277.6899999999996</v>
      </c>
      <c r="F99" s="57">
        <f t="shared" si="9"/>
        <v>0</v>
      </c>
      <c r="G99" s="47">
        <v>3629.44</v>
      </c>
      <c r="H99" s="47">
        <v>3629.44</v>
      </c>
      <c r="I99" s="57">
        <f t="shared" si="10"/>
        <v>0</v>
      </c>
      <c r="J99" s="47">
        <v>2811.39</v>
      </c>
      <c r="K99" s="47">
        <v>2811.39</v>
      </c>
      <c r="L99" s="57">
        <f t="shared" si="11"/>
        <v>0</v>
      </c>
      <c r="M99" s="47">
        <v>1749.35</v>
      </c>
      <c r="N99" s="47">
        <v>1749.35</v>
      </c>
      <c r="O99" s="57">
        <f t="shared" si="12"/>
        <v>0</v>
      </c>
      <c r="P99" s="48">
        <v>99.03</v>
      </c>
      <c r="Q99" s="48">
        <v>99.03</v>
      </c>
      <c r="R99" s="57">
        <f t="shared" si="13"/>
        <v>0</v>
      </c>
      <c r="S99" s="49"/>
      <c r="T99" s="49"/>
      <c r="U99" s="57">
        <f t="shared" si="14"/>
        <v>0</v>
      </c>
      <c r="V99" s="49"/>
      <c r="W99" s="49"/>
      <c r="X99" s="58">
        <f t="shared" si="15"/>
        <v>0</v>
      </c>
    </row>
    <row r="100" spans="1:24" x14ac:dyDescent="0.2">
      <c r="A100" s="46" t="s">
        <v>356</v>
      </c>
      <c r="B100" s="46" t="s">
        <v>174</v>
      </c>
      <c r="C100" s="57">
        <f t="shared" si="8"/>
        <v>0</v>
      </c>
      <c r="D100" s="49"/>
      <c r="E100" s="49"/>
      <c r="F100" s="57">
        <f t="shared" si="9"/>
        <v>0</v>
      </c>
      <c r="G100" s="49"/>
      <c r="H100" s="49"/>
      <c r="I100" s="57">
        <f t="shared" si="10"/>
        <v>0</v>
      </c>
      <c r="J100" s="49"/>
      <c r="K100" s="49"/>
      <c r="L100" s="57">
        <f t="shared" si="11"/>
        <v>0</v>
      </c>
      <c r="M100" s="49"/>
      <c r="N100" s="49"/>
      <c r="O100" s="57">
        <f t="shared" si="12"/>
        <v>0</v>
      </c>
      <c r="P100" s="47">
        <v>2970.7</v>
      </c>
      <c r="Q100" s="47">
        <v>2970.7</v>
      </c>
      <c r="R100" s="57">
        <f t="shared" si="13"/>
        <v>0</v>
      </c>
      <c r="S100" s="47">
        <v>3198.37</v>
      </c>
      <c r="T100" s="47">
        <v>3198.37</v>
      </c>
      <c r="U100" s="57">
        <f t="shared" si="14"/>
        <v>0</v>
      </c>
      <c r="V100" s="47">
        <v>4281.4799999999996</v>
      </c>
      <c r="W100" s="47">
        <v>4281.4799999999996</v>
      </c>
      <c r="X100" s="58">
        <f t="shared" si="15"/>
        <v>0</v>
      </c>
    </row>
    <row r="101" spans="1:24" x14ac:dyDescent="0.2">
      <c r="A101" s="46" t="s">
        <v>357</v>
      </c>
      <c r="B101" s="46" t="s">
        <v>163</v>
      </c>
      <c r="C101" s="57">
        <f t="shared" si="8"/>
        <v>0</v>
      </c>
      <c r="D101" s="47">
        <v>4321.49</v>
      </c>
      <c r="E101" s="47">
        <v>4321.49</v>
      </c>
      <c r="F101" s="57">
        <f t="shared" si="9"/>
        <v>0</v>
      </c>
      <c r="G101" s="47">
        <v>3666.6</v>
      </c>
      <c r="H101" s="47">
        <v>3666.6</v>
      </c>
      <c r="I101" s="57">
        <f t="shared" si="10"/>
        <v>0</v>
      </c>
      <c r="J101" s="47">
        <v>2840.17</v>
      </c>
      <c r="K101" s="47">
        <v>2840.17</v>
      </c>
      <c r="L101" s="57">
        <f t="shared" si="11"/>
        <v>0</v>
      </c>
      <c r="M101" s="47">
        <v>1767.26</v>
      </c>
      <c r="N101" s="47">
        <v>1767.26</v>
      </c>
      <c r="O101" s="57">
        <f t="shared" si="12"/>
        <v>0</v>
      </c>
      <c r="P101" s="47">
        <v>3102.51</v>
      </c>
      <c r="Q101" s="47">
        <v>3102.51</v>
      </c>
      <c r="R101" s="57">
        <f t="shared" si="13"/>
        <v>0</v>
      </c>
      <c r="S101" s="47">
        <v>3230.99</v>
      </c>
      <c r="T101" s="47">
        <v>3230.99</v>
      </c>
      <c r="U101" s="57">
        <f t="shared" si="14"/>
        <v>0</v>
      </c>
      <c r="V101" s="47">
        <v>4325.9799999999996</v>
      </c>
      <c r="W101" s="47">
        <v>4325.9799999999996</v>
      </c>
      <c r="X101" s="58">
        <f t="shared" si="15"/>
        <v>0</v>
      </c>
    </row>
    <row r="102" spans="1:24" x14ac:dyDescent="0.2">
      <c r="A102" s="46" t="s">
        <v>358</v>
      </c>
      <c r="B102" s="46" t="s">
        <v>149</v>
      </c>
      <c r="C102" s="57">
        <f t="shared" si="8"/>
        <v>0</v>
      </c>
      <c r="D102" s="47">
        <v>5547.86</v>
      </c>
      <c r="E102" s="47">
        <v>5547.86</v>
      </c>
      <c r="F102" s="57">
        <f t="shared" si="9"/>
        <v>0</v>
      </c>
      <c r="G102" s="47">
        <v>4707.13</v>
      </c>
      <c r="H102" s="47">
        <v>4707.13</v>
      </c>
      <c r="I102" s="57">
        <f t="shared" si="10"/>
        <v>0</v>
      </c>
      <c r="J102" s="47">
        <v>3646.17</v>
      </c>
      <c r="K102" s="47">
        <v>3646.17</v>
      </c>
      <c r="L102" s="57">
        <f t="shared" si="11"/>
        <v>0</v>
      </c>
      <c r="M102" s="47">
        <v>2268.79</v>
      </c>
      <c r="N102" s="47">
        <v>2268.79</v>
      </c>
      <c r="O102" s="57">
        <f t="shared" si="12"/>
        <v>0</v>
      </c>
      <c r="P102" s="47">
        <v>3983.14</v>
      </c>
      <c r="Q102" s="47">
        <v>3983.14</v>
      </c>
      <c r="R102" s="57">
        <f t="shared" si="13"/>
        <v>0</v>
      </c>
      <c r="S102" s="47">
        <v>4148.79</v>
      </c>
      <c r="T102" s="47">
        <v>4148.79</v>
      </c>
      <c r="U102" s="57">
        <f t="shared" si="14"/>
        <v>0</v>
      </c>
      <c r="V102" s="47">
        <v>5553.49</v>
      </c>
      <c r="W102" s="47">
        <v>5553.49</v>
      </c>
      <c r="X102" s="58">
        <f t="shared" si="15"/>
        <v>0</v>
      </c>
    </row>
    <row r="103" spans="1:24" x14ac:dyDescent="0.2">
      <c r="A103" s="46" t="s">
        <v>359</v>
      </c>
      <c r="B103" s="46" t="s">
        <v>50</v>
      </c>
      <c r="C103" s="57">
        <f t="shared" si="8"/>
        <v>0</v>
      </c>
      <c r="D103" s="47">
        <v>2810.43</v>
      </c>
      <c r="E103" s="47">
        <v>2810.43</v>
      </c>
      <c r="F103" s="57">
        <f t="shared" si="9"/>
        <v>0</v>
      </c>
      <c r="G103" s="47">
        <v>2384.5300000000002</v>
      </c>
      <c r="H103" s="47">
        <v>2384.5300000000002</v>
      </c>
      <c r="I103" s="57">
        <f t="shared" si="10"/>
        <v>0</v>
      </c>
      <c r="J103" s="47">
        <v>1847.07</v>
      </c>
      <c r="K103" s="47">
        <v>1847.07</v>
      </c>
      <c r="L103" s="57">
        <f t="shared" si="11"/>
        <v>0</v>
      </c>
      <c r="M103" s="47">
        <v>1149.32</v>
      </c>
      <c r="N103" s="47">
        <v>1149.32</v>
      </c>
      <c r="O103" s="57">
        <f t="shared" si="12"/>
        <v>0</v>
      </c>
      <c r="P103" s="47">
        <v>2018.11</v>
      </c>
      <c r="Q103" s="47">
        <v>2018.11</v>
      </c>
      <c r="R103" s="57">
        <f t="shared" si="13"/>
        <v>0</v>
      </c>
      <c r="S103" s="47">
        <v>2101.1799999999998</v>
      </c>
      <c r="T103" s="47">
        <v>2101.1799999999998</v>
      </c>
      <c r="U103" s="57">
        <f t="shared" si="14"/>
        <v>0</v>
      </c>
      <c r="V103" s="47">
        <v>2812.67</v>
      </c>
      <c r="W103" s="47">
        <v>2812.67</v>
      </c>
      <c r="X103" s="58">
        <f t="shared" si="15"/>
        <v>0</v>
      </c>
    </row>
    <row r="104" spans="1:24" x14ac:dyDescent="0.2">
      <c r="A104" s="46" t="s">
        <v>360</v>
      </c>
      <c r="B104" s="46" t="s">
        <v>67</v>
      </c>
      <c r="C104" s="57">
        <f t="shared" si="8"/>
        <v>0</v>
      </c>
      <c r="D104" s="47">
        <v>4263.09</v>
      </c>
      <c r="E104" s="47">
        <v>4263.09</v>
      </c>
      <c r="F104" s="57">
        <f t="shared" si="9"/>
        <v>0</v>
      </c>
      <c r="G104" s="47">
        <v>3617.05</v>
      </c>
      <c r="H104" s="47">
        <v>3617.05</v>
      </c>
      <c r="I104" s="57">
        <f t="shared" si="10"/>
        <v>0</v>
      </c>
      <c r="J104" s="47">
        <v>2801.79</v>
      </c>
      <c r="K104" s="47">
        <v>2801.79</v>
      </c>
      <c r="L104" s="57">
        <f t="shared" si="11"/>
        <v>0</v>
      </c>
      <c r="M104" s="47">
        <v>1743.38</v>
      </c>
      <c r="N104" s="47">
        <v>1743.38</v>
      </c>
      <c r="O104" s="57">
        <f t="shared" si="12"/>
        <v>0</v>
      </c>
      <c r="P104" s="47">
        <v>3059.57</v>
      </c>
      <c r="Q104" s="47">
        <v>3059.57</v>
      </c>
      <c r="R104" s="57">
        <f t="shared" si="13"/>
        <v>0</v>
      </c>
      <c r="S104" s="47">
        <v>3186.72</v>
      </c>
      <c r="T104" s="47">
        <v>3186.72</v>
      </c>
      <c r="U104" s="57">
        <f t="shared" si="14"/>
        <v>0</v>
      </c>
      <c r="V104" s="47">
        <v>4266.6400000000003</v>
      </c>
      <c r="W104" s="47">
        <v>4266.6400000000003</v>
      </c>
      <c r="X104" s="58">
        <f t="shared" si="15"/>
        <v>0</v>
      </c>
    </row>
    <row r="105" spans="1:24" x14ac:dyDescent="0.2">
      <c r="A105" s="46" t="s">
        <v>361</v>
      </c>
      <c r="B105" s="46" t="s">
        <v>110</v>
      </c>
      <c r="C105" s="57">
        <f t="shared" si="8"/>
        <v>0</v>
      </c>
      <c r="D105" s="47">
        <v>4321.49</v>
      </c>
      <c r="E105" s="47">
        <v>4321.49</v>
      </c>
      <c r="F105" s="57">
        <f t="shared" si="9"/>
        <v>0</v>
      </c>
      <c r="G105" s="47">
        <v>3666.6</v>
      </c>
      <c r="H105" s="47">
        <v>3666.6</v>
      </c>
      <c r="I105" s="57">
        <f t="shared" si="10"/>
        <v>0</v>
      </c>
      <c r="J105" s="47">
        <v>2840.17</v>
      </c>
      <c r="K105" s="47">
        <v>2840.17</v>
      </c>
      <c r="L105" s="57">
        <f t="shared" si="11"/>
        <v>0</v>
      </c>
      <c r="M105" s="47">
        <v>1767.26</v>
      </c>
      <c r="N105" s="47">
        <v>1767.26</v>
      </c>
      <c r="O105" s="57">
        <f t="shared" si="12"/>
        <v>0</v>
      </c>
      <c r="P105" s="47">
        <v>3102.51</v>
      </c>
      <c r="Q105" s="47">
        <v>3102.51</v>
      </c>
      <c r="R105" s="57">
        <f t="shared" si="13"/>
        <v>0</v>
      </c>
      <c r="S105" s="47">
        <v>3230.99</v>
      </c>
      <c r="T105" s="47">
        <v>3230.99</v>
      </c>
      <c r="U105" s="57">
        <f t="shared" si="14"/>
        <v>0</v>
      </c>
      <c r="V105" s="47">
        <v>4325.9799999999996</v>
      </c>
      <c r="W105" s="47">
        <v>4325.9799999999996</v>
      </c>
      <c r="X105" s="58">
        <f t="shared" si="15"/>
        <v>0</v>
      </c>
    </row>
    <row r="106" spans="1:24" x14ac:dyDescent="0.2">
      <c r="A106" s="46" t="s">
        <v>362</v>
      </c>
      <c r="B106" s="46" t="s">
        <v>9</v>
      </c>
      <c r="C106" s="57">
        <f t="shared" si="8"/>
        <v>0</v>
      </c>
      <c r="D106" s="47">
        <v>5562.46</v>
      </c>
      <c r="E106" s="47">
        <v>5562.46</v>
      </c>
      <c r="F106" s="57">
        <f t="shared" si="9"/>
        <v>0</v>
      </c>
      <c r="G106" s="47">
        <v>4719.51</v>
      </c>
      <c r="H106" s="47">
        <v>4719.51</v>
      </c>
      <c r="I106" s="57">
        <f t="shared" si="10"/>
        <v>0</v>
      </c>
      <c r="J106" s="47">
        <v>3655.77</v>
      </c>
      <c r="K106" s="47">
        <v>3655.77</v>
      </c>
      <c r="L106" s="57">
        <f t="shared" si="11"/>
        <v>0</v>
      </c>
      <c r="M106" s="47">
        <v>2274.7600000000002</v>
      </c>
      <c r="N106" s="47">
        <v>2274.7600000000002</v>
      </c>
      <c r="O106" s="57">
        <f t="shared" si="12"/>
        <v>0</v>
      </c>
      <c r="P106" s="47">
        <v>3993.29</v>
      </c>
      <c r="Q106" s="47">
        <v>3993.29</v>
      </c>
      <c r="R106" s="57">
        <f t="shared" si="13"/>
        <v>0</v>
      </c>
      <c r="S106" s="47">
        <v>4158.12</v>
      </c>
      <c r="T106" s="47">
        <v>4158.12</v>
      </c>
      <c r="U106" s="57">
        <f t="shared" si="14"/>
        <v>0</v>
      </c>
      <c r="V106" s="47">
        <v>5566</v>
      </c>
      <c r="W106" s="47">
        <v>5566</v>
      </c>
      <c r="X106" s="58">
        <f t="shared" si="15"/>
        <v>0</v>
      </c>
    </row>
    <row r="107" spans="1:24" x14ac:dyDescent="0.2">
      <c r="A107" s="46" t="s">
        <v>363</v>
      </c>
      <c r="B107" s="46" t="s">
        <v>44</v>
      </c>
      <c r="C107" s="57">
        <f t="shared" si="8"/>
        <v>0</v>
      </c>
      <c r="D107" s="47">
        <v>4284.99</v>
      </c>
      <c r="E107" s="47">
        <v>4284.99</v>
      </c>
      <c r="F107" s="57">
        <f t="shared" si="9"/>
        <v>0</v>
      </c>
      <c r="G107" s="47">
        <v>3635.63</v>
      </c>
      <c r="H107" s="47">
        <v>3635.63</v>
      </c>
      <c r="I107" s="57">
        <f t="shared" si="10"/>
        <v>0</v>
      </c>
      <c r="J107" s="47">
        <v>2816.19</v>
      </c>
      <c r="K107" s="47">
        <v>2816.19</v>
      </c>
      <c r="L107" s="57">
        <f t="shared" si="11"/>
        <v>0</v>
      </c>
      <c r="M107" s="47">
        <v>1752.34</v>
      </c>
      <c r="N107" s="47">
        <v>1752.34</v>
      </c>
      <c r="O107" s="57">
        <f t="shared" si="12"/>
        <v>0</v>
      </c>
      <c r="P107" s="47">
        <v>3075.96</v>
      </c>
      <c r="Q107" s="47">
        <v>3075.96</v>
      </c>
      <c r="R107" s="57">
        <f t="shared" si="13"/>
        <v>0</v>
      </c>
      <c r="S107" s="47">
        <v>3203.03</v>
      </c>
      <c r="T107" s="47">
        <v>3203.03</v>
      </c>
      <c r="U107" s="57">
        <f t="shared" si="14"/>
        <v>0</v>
      </c>
      <c r="V107" s="47">
        <v>4287.7299999999996</v>
      </c>
      <c r="W107" s="47">
        <v>4287.7299999999996</v>
      </c>
      <c r="X107" s="58">
        <f t="shared" si="15"/>
        <v>0</v>
      </c>
    </row>
    <row r="108" spans="1:24" x14ac:dyDescent="0.2">
      <c r="A108" s="46" t="s">
        <v>364</v>
      </c>
      <c r="B108" s="46" t="s">
        <v>146</v>
      </c>
      <c r="C108" s="57">
        <f t="shared" si="8"/>
        <v>0</v>
      </c>
      <c r="D108" s="47">
        <v>2825.03</v>
      </c>
      <c r="E108" s="47">
        <v>2825.03</v>
      </c>
      <c r="F108" s="57">
        <f t="shared" si="9"/>
        <v>0</v>
      </c>
      <c r="G108" s="47">
        <v>2396.92</v>
      </c>
      <c r="H108" s="47">
        <v>2396.92</v>
      </c>
      <c r="I108" s="57">
        <f t="shared" si="10"/>
        <v>0</v>
      </c>
      <c r="J108" s="47">
        <v>1856.67</v>
      </c>
      <c r="K108" s="47">
        <v>1856.67</v>
      </c>
      <c r="L108" s="57">
        <f t="shared" si="11"/>
        <v>0</v>
      </c>
      <c r="M108" s="47">
        <v>1155.29</v>
      </c>
      <c r="N108" s="47">
        <v>1155.29</v>
      </c>
      <c r="O108" s="57">
        <f t="shared" si="12"/>
        <v>0</v>
      </c>
      <c r="P108" s="47">
        <v>2028.27</v>
      </c>
      <c r="Q108" s="47">
        <v>2028.27</v>
      </c>
      <c r="R108" s="57">
        <f t="shared" si="13"/>
        <v>0</v>
      </c>
      <c r="S108" s="47">
        <v>2112.83</v>
      </c>
      <c r="T108" s="47">
        <v>2112.83</v>
      </c>
      <c r="U108" s="57">
        <f t="shared" si="14"/>
        <v>0</v>
      </c>
      <c r="V108" s="47">
        <v>2827.51</v>
      </c>
      <c r="W108" s="47">
        <v>2827.51</v>
      </c>
      <c r="X108" s="58">
        <f t="shared" si="15"/>
        <v>0</v>
      </c>
    </row>
    <row r="109" spans="1:24" x14ac:dyDescent="0.2">
      <c r="A109" s="46" t="s">
        <v>365</v>
      </c>
      <c r="B109" s="46" t="s">
        <v>195</v>
      </c>
      <c r="C109" s="57">
        <f t="shared" si="8"/>
        <v>0</v>
      </c>
      <c r="D109" s="47">
        <v>2475.34</v>
      </c>
      <c r="E109" s="47">
        <v>2475.34</v>
      </c>
      <c r="F109" s="57">
        <f t="shared" si="9"/>
        <v>0</v>
      </c>
      <c r="G109" s="49"/>
      <c r="H109" s="49"/>
      <c r="I109" s="57">
        <f t="shared" si="10"/>
        <v>0</v>
      </c>
      <c r="J109" s="49"/>
      <c r="K109" s="49"/>
      <c r="L109" s="57">
        <f t="shared" si="11"/>
        <v>0</v>
      </c>
      <c r="M109" s="49"/>
      <c r="N109" s="49"/>
      <c r="O109" s="57">
        <f t="shared" si="12"/>
        <v>0</v>
      </c>
      <c r="P109" s="49"/>
      <c r="Q109" s="49"/>
      <c r="R109" s="57">
        <f t="shared" si="13"/>
        <v>0</v>
      </c>
      <c r="S109" s="49"/>
      <c r="T109" s="49"/>
      <c r="U109" s="57">
        <f t="shared" si="14"/>
        <v>0</v>
      </c>
      <c r="V109" s="49"/>
      <c r="W109" s="49"/>
      <c r="X109" s="58">
        <f t="shared" si="15"/>
        <v>0</v>
      </c>
    </row>
    <row r="110" spans="1:24" x14ac:dyDescent="0.2">
      <c r="A110" s="46" t="s">
        <v>366</v>
      </c>
      <c r="B110" s="46" t="s">
        <v>195</v>
      </c>
      <c r="C110" s="57">
        <f t="shared" si="8"/>
        <v>0</v>
      </c>
      <c r="D110" s="47">
        <v>1787.75</v>
      </c>
      <c r="E110" s="47">
        <v>1787.75</v>
      </c>
      <c r="F110" s="57">
        <f t="shared" si="9"/>
        <v>0</v>
      </c>
      <c r="G110" s="47">
        <v>3617.05</v>
      </c>
      <c r="H110" s="47">
        <v>3617.05</v>
      </c>
      <c r="I110" s="57">
        <f t="shared" si="10"/>
        <v>0</v>
      </c>
      <c r="J110" s="47">
        <v>2801.79</v>
      </c>
      <c r="K110" s="47">
        <v>2801.79</v>
      </c>
      <c r="L110" s="57">
        <f t="shared" si="11"/>
        <v>0</v>
      </c>
      <c r="M110" s="47">
        <v>1743.38</v>
      </c>
      <c r="N110" s="47">
        <v>1743.38</v>
      </c>
      <c r="O110" s="57">
        <f t="shared" si="12"/>
        <v>0</v>
      </c>
      <c r="P110" s="47">
        <v>3059.57</v>
      </c>
      <c r="Q110" s="47">
        <v>3059.57</v>
      </c>
      <c r="R110" s="57">
        <f t="shared" si="13"/>
        <v>0</v>
      </c>
      <c r="S110" s="47">
        <v>3186.72</v>
      </c>
      <c r="T110" s="47">
        <v>3186.72</v>
      </c>
      <c r="U110" s="57">
        <f t="shared" si="14"/>
        <v>0</v>
      </c>
      <c r="V110" s="47">
        <v>4266.6400000000003</v>
      </c>
      <c r="W110" s="47">
        <v>4266.6400000000003</v>
      </c>
      <c r="X110" s="58">
        <f t="shared" si="15"/>
        <v>0</v>
      </c>
    </row>
    <row r="111" spans="1:24" x14ac:dyDescent="0.2">
      <c r="A111" s="46" t="s">
        <v>367</v>
      </c>
      <c r="B111" s="46" t="s">
        <v>39</v>
      </c>
      <c r="C111" s="57">
        <f t="shared" si="8"/>
        <v>0</v>
      </c>
      <c r="D111" s="47">
        <v>4314.1899999999996</v>
      </c>
      <c r="E111" s="47">
        <v>4314.1899999999996</v>
      </c>
      <c r="F111" s="57">
        <f t="shared" si="9"/>
        <v>0</v>
      </c>
      <c r="G111" s="47">
        <v>3660.41</v>
      </c>
      <c r="H111" s="47">
        <v>3660.41</v>
      </c>
      <c r="I111" s="57">
        <f t="shared" si="10"/>
        <v>0</v>
      </c>
      <c r="J111" s="47">
        <v>2835.38</v>
      </c>
      <c r="K111" s="47">
        <v>2835.38</v>
      </c>
      <c r="L111" s="57">
        <f t="shared" si="11"/>
        <v>0</v>
      </c>
      <c r="M111" s="47">
        <v>1764.28</v>
      </c>
      <c r="N111" s="47">
        <v>1764.28</v>
      </c>
      <c r="O111" s="57">
        <f t="shared" si="12"/>
        <v>0</v>
      </c>
      <c r="P111" s="47">
        <v>3096.27</v>
      </c>
      <c r="Q111" s="47">
        <v>3096.27</v>
      </c>
      <c r="R111" s="57">
        <f t="shared" si="13"/>
        <v>0</v>
      </c>
      <c r="S111" s="47">
        <v>3226.32</v>
      </c>
      <c r="T111" s="47">
        <v>3226.32</v>
      </c>
      <c r="U111" s="57">
        <f t="shared" si="14"/>
        <v>0</v>
      </c>
      <c r="V111" s="47">
        <v>4317.3999999999996</v>
      </c>
      <c r="W111" s="47">
        <v>4317.3999999999996</v>
      </c>
      <c r="X111" s="58">
        <f t="shared" si="15"/>
        <v>0</v>
      </c>
    </row>
    <row r="112" spans="1:24" x14ac:dyDescent="0.2">
      <c r="A112" s="46" t="s">
        <v>368</v>
      </c>
      <c r="B112" s="46" t="s">
        <v>14</v>
      </c>
      <c r="C112" s="57">
        <f t="shared" si="8"/>
        <v>0</v>
      </c>
      <c r="D112" s="47">
        <v>2788.53</v>
      </c>
      <c r="E112" s="47">
        <v>2788.53</v>
      </c>
      <c r="F112" s="57">
        <f t="shared" si="9"/>
        <v>0</v>
      </c>
      <c r="G112" s="47">
        <v>2365.9499999999998</v>
      </c>
      <c r="H112" s="47">
        <v>2365.9499999999998</v>
      </c>
      <c r="I112" s="57">
        <f t="shared" si="10"/>
        <v>0</v>
      </c>
      <c r="J112" s="47">
        <v>1832.68</v>
      </c>
      <c r="K112" s="47">
        <v>1832.68</v>
      </c>
      <c r="L112" s="57">
        <f t="shared" si="11"/>
        <v>0</v>
      </c>
      <c r="M112" s="47">
        <v>1140.3599999999999</v>
      </c>
      <c r="N112" s="47">
        <v>1140.3599999999999</v>
      </c>
      <c r="O112" s="57">
        <f t="shared" si="12"/>
        <v>0</v>
      </c>
      <c r="P112" s="47">
        <v>2001.72</v>
      </c>
      <c r="Q112" s="47">
        <v>2001.72</v>
      </c>
      <c r="R112" s="57">
        <f t="shared" si="13"/>
        <v>0</v>
      </c>
      <c r="S112" s="47">
        <v>2084.88</v>
      </c>
      <c r="T112" s="47">
        <v>2084.88</v>
      </c>
      <c r="U112" s="57">
        <f t="shared" si="14"/>
        <v>0</v>
      </c>
      <c r="V112" s="47">
        <v>2791.59</v>
      </c>
      <c r="W112" s="47">
        <v>2791.59</v>
      </c>
      <c r="X112" s="58">
        <f t="shared" si="15"/>
        <v>0</v>
      </c>
    </row>
    <row r="113" spans="1:24" x14ac:dyDescent="0.2">
      <c r="A113" s="46" t="s">
        <v>369</v>
      </c>
      <c r="B113" s="46" t="s">
        <v>171</v>
      </c>
      <c r="C113" s="57">
        <f t="shared" si="8"/>
        <v>0</v>
      </c>
      <c r="D113" s="47">
        <v>4409.09</v>
      </c>
      <c r="E113" s="47">
        <v>4409.09</v>
      </c>
      <c r="F113" s="57">
        <f t="shared" si="9"/>
        <v>0</v>
      </c>
      <c r="G113" s="47">
        <v>3740.93</v>
      </c>
      <c r="H113" s="47">
        <v>3740.93</v>
      </c>
      <c r="I113" s="57">
        <f t="shared" si="10"/>
        <v>0</v>
      </c>
      <c r="J113" s="47">
        <v>2897.75</v>
      </c>
      <c r="K113" s="47">
        <v>2897.75</v>
      </c>
      <c r="L113" s="57">
        <f t="shared" si="11"/>
        <v>0</v>
      </c>
      <c r="M113" s="47">
        <v>1803.09</v>
      </c>
      <c r="N113" s="47">
        <v>1803.09</v>
      </c>
      <c r="O113" s="57">
        <f t="shared" si="12"/>
        <v>0</v>
      </c>
      <c r="P113" s="47">
        <v>3165.74</v>
      </c>
      <c r="Q113" s="47">
        <v>3165.74</v>
      </c>
      <c r="R113" s="57">
        <f t="shared" si="13"/>
        <v>0</v>
      </c>
      <c r="S113" s="47">
        <v>3296.21</v>
      </c>
      <c r="T113" s="47">
        <v>3296.21</v>
      </c>
      <c r="U113" s="57">
        <f t="shared" si="14"/>
        <v>0</v>
      </c>
      <c r="V113" s="47">
        <v>4412.67</v>
      </c>
      <c r="W113" s="47">
        <v>4412.67</v>
      </c>
      <c r="X113" s="58">
        <f t="shared" si="15"/>
        <v>0</v>
      </c>
    </row>
    <row r="114" spans="1:24" x14ac:dyDescent="0.2">
      <c r="A114" s="46" t="s">
        <v>370</v>
      </c>
      <c r="B114" s="46" t="s">
        <v>32</v>
      </c>
      <c r="C114" s="57">
        <f t="shared" si="8"/>
        <v>0</v>
      </c>
      <c r="D114" s="47">
        <v>5445.66</v>
      </c>
      <c r="E114" s="47">
        <v>5445.66</v>
      </c>
      <c r="F114" s="57">
        <f t="shared" si="9"/>
        <v>0</v>
      </c>
      <c r="G114" s="47">
        <v>4620.42</v>
      </c>
      <c r="H114" s="47">
        <v>4620.42</v>
      </c>
      <c r="I114" s="57">
        <f t="shared" si="10"/>
        <v>0</v>
      </c>
      <c r="J114" s="47">
        <v>3579</v>
      </c>
      <c r="K114" s="47">
        <v>3579</v>
      </c>
      <c r="L114" s="57">
        <f t="shared" si="11"/>
        <v>0</v>
      </c>
      <c r="M114" s="47">
        <v>2227</v>
      </c>
      <c r="N114" s="47">
        <v>2227</v>
      </c>
      <c r="O114" s="57">
        <f t="shared" si="12"/>
        <v>0</v>
      </c>
      <c r="P114" s="47">
        <v>3909.75</v>
      </c>
      <c r="Q114" s="47">
        <v>3909.75</v>
      </c>
      <c r="R114" s="57">
        <f t="shared" si="13"/>
        <v>0</v>
      </c>
      <c r="S114" s="47">
        <v>4071.92</v>
      </c>
      <c r="T114" s="47">
        <v>4071.92</v>
      </c>
      <c r="U114" s="57">
        <f t="shared" si="14"/>
        <v>0</v>
      </c>
      <c r="V114" s="47">
        <v>5449.65</v>
      </c>
      <c r="W114" s="47">
        <v>5449.65</v>
      </c>
      <c r="X114" s="58">
        <f t="shared" si="15"/>
        <v>0</v>
      </c>
    </row>
    <row r="115" spans="1:24" x14ac:dyDescent="0.2">
      <c r="A115" s="46" t="s">
        <v>371</v>
      </c>
      <c r="B115" s="46" t="s">
        <v>170</v>
      </c>
      <c r="C115" s="57">
        <f t="shared" si="8"/>
        <v>0</v>
      </c>
      <c r="D115" s="47">
        <v>2803.13</v>
      </c>
      <c r="E115" s="47">
        <v>2803.13</v>
      </c>
      <c r="F115" s="57">
        <f t="shared" si="9"/>
        <v>0</v>
      </c>
      <c r="G115" s="47">
        <v>2378.34</v>
      </c>
      <c r="H115" s="47">
        <v>2378.34</v>
      </c>
      <c r="I115" s="57">
        <f t="shared" si="10"/>
        <v>0</v>
      </c>
      <c r="J115" s="47">
        <v>1842.28</v>
      </c>
      <c r="K115" s="47">
        <v>1842.28</v>
      </c>
      <c r="L115" s="57">
        <f t="shared" si="11"/>
        <v>0</v>
      </c>
      <c r="M115" s="47">
        <v>1146.33</v>
      </c>
      <c r="N115" s="47">
        <v>1146.33</v>
      </c>
      <c r="O115" s="57">
        <f t="shared" si="12"/>
        <v>0</v>
      </c>
      <c r="P115" s="47">
        <v>2011.88</v>
      </c>
      <c r="Q115" s="47">
        <v>2011.88</v>
      </c>
      <c r="R115" s="57">
        <f t="shared" si="13"/>
        <v>0</v>
      </c>
      <c r="S115" s="47">
        <v>2096.52</v>
      </c>
      <c r="T115" s="47">
        <v>2096.52</v>
      </c>
      <c r="U115" s="57">
        <f t="shared" si="14"/>
        <v>0</v>
      </c>
      <c r="V115" s="47">
        <v>2806.42</v>
      </c>
      <c r="W115" s="47">
        <v>2806.42</v>
      </c>
      <c r="X115" s="58">
        <f t="shared" si="15"/>
        <v>0</v>
      </c>
    </row>
    <row r="116" spans="1:24" x14ac:dyDescent="0.2">
      <c r="A116" s="46" t="s">
        <v>372</v>
      </c>
      <c r="B116" s="46" t="s">
        <v>119</v>
      </c>
      <c r="C116" s="57">
        <f t="shared" si="8"/>
        <v>0</v>
      </c>
      <c r="D116" s="47">
        <v>4270.3900000000003</v>
      </c>
      <c r="E116" s="47">
        <v>4270.3900000000003</v>
      </c>
      <c r="F116" s="57">
        <f t="shared" si="9"/>
        <v>0</v>
      </c>
      <c r="G116" s="47">
        <v>3623.25</v>
      </c>
      <c r="H116" s="47">
        <v>3623.25</v>
      </c>
      <c r="I116" s="57">
        <f t="shared" si="10"/>
        <v>0</v>
      </c>
      <c r="J116" s="47">
        <v>2806.59</v>
      </c>
      <c r="K116" s="47">
        <v>2806.59</v>
      </c>
      <c r="L116" s="57">
        <f t="shared" si="11"/>
        <v>0</v>
      </c>
      <c r="M116" s="47">
        <v>1746.37</v>
      </c>
      <c r="N116" s="47">
        <v>1746.37</v>
      </c>
      <c r="O116" s="57">
        <f t="shared" si="12"/>
        <v>0</v>
      </c>
      <c r="P116" s="47">
        <v>3065.81</v>
      </c>
      <c r="Q116" s="47">
        <v>3065.81</v>
      </c>
      <c r="R116" s="57">
        <f t="shared" si="13"/>
        <v>0</v>
      </c>
      <c r="S116" s="47">
        <v>3193.71</v>
      </c>
      <c r="T116" s="47">
        <v>3193.71</v>
      </c>
      <c r="U116" s="57">
        <f t="shared" si="14"/>
        <v>0</v>
      </c>
      <c r="V116" s="47">
        <v>4272.8900000000003</v>
      </c>
      <c r="W116" s="47">
        <v>4272.8900000000003</v>
      </c>
      <c r="X116" s="58">
        <f t="shared" si="15"/>
        <v>0</v>
      </c>
    </row>
    <row r="117" spans="1:24" x14ac:dyDescent="0.2">
      <c r="A117" s="46" t="s">
        <v>373</v>
      </c>
      <c r="B117" s="46" t="s">
        <v>54</v>
      </c>
      <c r="C117" s="57">
        <f t="shared" si="8"/>
        <v>0</v>
      </c>
      <c r="D117" s="47">
        <v>4409.09</v>
      </c>
      <c r="E117" s="47">
        <v>4409.09</v>
      </c>
      <c r="F117" s="57">
        <f t="shared" si="9"/>
        <v>0</v>
      </c>
      <c r="G117" s="47">
        <v>3740.93</v>
      </c>
      <c r="H117" s="47">
        <v>3740.93</v>
      </c>
      <c r="I117" s="57">
        <f t="shared" si="10"/>
        <v>0</v>
      </c>
      <c r="J117" s="47">
        <v>2897.75</v>
      </c>
      <c r="K117" s="47">
        <v>2897.75</v>
      </c>
      <c r="L117" s="57">
        <f t="shared" si="11"/>
        <v>0</v>
      </c>
      <c r="M117" s="47">
        <v>1803.09</v>
      </c>
      <c r="N117" s="47">
        <v>1803.09</v>
      </c>
      <c r="O117" s="57">
        <f t="shared" si="12"/>
        <v>0</v>
      </c>
      <c r="P117" s="47">
        <v>3165.74</v>
      </c>
      <c r="Q117" s="47">
        <v>3165.74</v>
      </c>
      <c r="R117" s="57">
        <f t="shared" si="13"/>
        <v>0</v>
      </c>
      <c r="S117" s="47">
        <v>3296.21</v>
      </c>
      <c r="T117" s="47">
        <v>3296.21</v>
      </c>
      <c r="U117" s="57">
        <f t="shared" si="14"/>
        <v>0</v>
      </c>
      <c r="V117" s="47">
        <v>4412.67</v>
      </c>
      <c r="W117" s="47">
        <v>4412.67</v>
      </c>
      <c r="X117" s="58">
        <f t="shared" si="15"/>
        <v>0</v>
      </c>
    </row>
    <row r="118" spans="1:24" x14ac:dyDescent="0.2">
      <c r="A118" s="46" t="s">
        <v>374</v>
      </c>
      <c r="B118" s="46" t="s">
        <v>144</v>
      </c>
      <c r="C118" s="57">
        <f t="shared" si="8"/>
        <v>0</v>
      </c>
      <c r="D118" s="47">
        <v>5438.36</v>
      </c>
      <c r="E118" s="47">
        <v>5438.36</v>
      </c>
      <c r="F118" s="57">
        <f t="shared" si="9"/>
        <v>0</v>
      </c>
      <c r="G118" s="47">
        <v>4614.22</v>
      </c>
      <c r="H118" s="47">
        <v>4614.22</v>
      </c>
      <c r="I118" s="57">
        <f t="shared" si="10"/>
        <v>0</v>
      </c>
      <c r="J118" s="47">
        <v>3574.21</v>
      </c>
      <c r="K118" s="47">
        <v>3574.21</v>
      </c>
      <c r="L118" s="57">
        <f t="shared" si="11"/>
        <v>0</v>
      </c>
      <c r="M118" s="47">
        <v>2224.0100000000002</v>
      </c>
      <c r="N118" s="47">
        <v>2224.0100000000002</v>
      </c>
      <c r="O118" s="57">
        <f t="shared" si="12"/>
        <v>0</v>
      </c>
      <c r="P118" s="49"/>
      <c r="Q118" s="49"/>
      <c r="R118" s="57">
        <f t="shared" si="13"/>
        <v>0</v>
      </c>
      <c r="S118" s="49"/>
      <c r="T118" s="49"/>
      <c r="U118" s="57">
        <f t="shared" si="14"/>
        <v>0</v>
      </c>
      <c r="V118" s="49"/>
      <c r="W118" s="49"/>
      <c r="X118" s="58">
        <f t="shared" si="15"/>
        <v>0</v>
      </c>
    </row>
    <row r="119" spans="1:24" x14ac:dyDescent="0.2">
      <c r="A119" s="46" t="s">
        <v>375</v>
      </c>
      <c r="B119" s="46" t="s">
        <v>144</v>
      </c>
      <c r="C119" s="57">
        <f t="shared" si="8"/>
        <v>0</v>
      </c>
      <c r="D119" s="49"/>
      <c r="E119" s="49"/>
      <c r="F119" s="57">
        <f t="shared" si="9"/>
        <v>0</v>
      </c>
      <c r="G119" s="49"/>
      <c r="H119" s="49"/>
      <c r="I119" s="57">
        <f t="shared" si="10"/>
        <v>0</v>
      </c>
      <c r="J119" s="49"/>
      <c r="K119" s="49"/>
      <c r="L119" s="57">
        <f t="shared" si="11"/>
        <v>0</v>
      </c>
      <c r="M119" s="49"/>
      <c r="N119" s="49"/>
      <c r="O119" s="57">
        <f t="shared" si="12"/>
        <v>0</v>
      </c>
      <c r="P119" s="47">
        <v>3903.51</v>
      </c>
      <c r="Q119" s="47">
        <v>3903.51</v>
      </c>
      <c r="R119" s="57">
        <f t="shared" si="13"/>
        <v>0</v>
      </c>
      <c r="S119" s="47">
        <v>4067.26</v>
      </c>
      <c r="T119" s="47">
        <v>4067.26</v>
      </c>
      <c r="U119" s="57">
        <f t="shared" si="14"/>
        <v>0</v>
      </c>
      <c r="V119" s="47">
        <v>5443.4</v>
      </c>
      <c r="W119" s="47">
        <v>5443.4</v>
      </c>
      <c r="X119" s="58">
        <f t="shared" si="15"/>
        <v>0</v>
      </c>
    </row>
    <row r="120" spans="1:24" x14ac:dyDescent="0.2">
      <c r="A120" s="46" t="s">
        <v>376</v>
      </c>
      <c r="B120" s="46" t="s">
        <v>11</v>
      </c>
      <c r="C120" s="57">
        <f t="shared" si="8"/>
        <v>0</v>
      </c>
      <c r="D120" s="47">
        <v>2810.43</v>
      </c>
      <c r="E120" s="47">
        <v>2810.43</v>
      </c>
      <c r="F120" s="57">
        <f t="shared" si="9"/>
        <v>0</v>
      </c>
      <c r="G120" s="47">
        <v>2384.5300000000002</v>
      </c>
      <c r="H120" s="47">
        <v>2384.5300000000002</v>
      </c>
      <c r="I120" s="57">
        <f t="shared" si="10"/>
        <v>0</v>
      </c>
      <c r="J120" s="47">
        <v>1847.07</v>
      </c>
      <c r="K120" s="47">
        <v>1847.07</v>
      </c>
      <c r="L120" s="57">
        <f t="shared" si="11"/>
        <v>0</v>
      </c>
      <c r="M120" s="47">
        <v>1149.32</v>
      </c>
      <c r="N120" s="47">
        <v>1149.32</v>
      </c>
      <c r="O120" s="57">
        <f t="shared" si="12"/>
        <v>0</v>
      </c>
      <c r="P120" s="47">
        <v>2018.11</v>
      </c>
      <c r="Q120" s="47">
        <v>2018.11</v>
      </c>
      <c r="R120" s="57">
        <f t="shared" si="13"/>
        <v>0</v>
      </c>
      <c r="S120" s="47">
        <v>2101.1799999999998</v>
      </c>
      <c r="T120" s="47">
        <v>2101.1799999999998</v>
      </c>
      <c r="U120" s="57">
        <f t="shared" si="14"/>
        <v>0</v>
      </c>
      <c r="V120" s="47">
        <v>2812.67</v>
      </c>
      <c r="W120" s="47">
        <v>2812.67</v>
      </c>
      <c r="X120" s="58">
        <f t="shared" si="15"/>
        <v>0</v>
      </c>
    </row>
    <row r="121" spans="1:24" x14ac:dyDescent="0.2">
      <c r="A121" s="46" t="s">
        <v>377</v>
      </c>
      <c r="B121" s="46" t="s">
        <v>78</v>
      </c>
      <c r="C121" s="57">
        <f t="shared" si="8"/>
        <v>0</v>
      </c>
      <c r="D121" s="47">
        <v>4299.59</v>
      </c>
      <c r="E121" s="47">
        <v>4299.59</v>
      </c>
      <c r="F121" s="57">
        <f t="shared" si="9"/>
        <v>0</v>
      </c>
      <c r="G121" s="47">
        <v>3648.02</v>
      </c>
      <c r="H121" s="47">
        <v>3648.02</v>
      </c>
      <c r="I121" s="57">
        <f t="shared" si="10"/>
        <v>0</v>
      </c>
      <c r="J121" s="47">
        <v>2825.78</v>
      </c>
      <c r="K121" s="47">
        <v>2825.78</v>
      </c>
      <c r="L121" s="57">
        <f t="shared" si="11"/>
        <v>0</v>
      </c>
      <c r="M121" s="47">
        <v>1758.31</v>
      </c>
      <c r="N121" s="47">
        <v>1758.31</v>
      </c>
      <c r="O121" s="57">
        <f t="shared" si="12"/>
        <v>0</v>
      </c>
      <c r="P121" s="47">
        <v>3086.12</v>
      </c>
      <c r="Q121" s="47">
        <v>3086.12</v>
      </c>
      <c r="R121" s="57">
        <f t="shared" si="13"/>
        <v>0</v>
      </c>
      <c r="S121" s="47">
        <v>3214.67</v>
      </c>
      <c r="T121" s="47">
        <v>3214.67</v>
      </c>
      <c r="U121" s="57">
        <f t="shared" si="14"/>
        <v>0</v>
      </c>
      <c r="V121" s="47">
        <v>4302.5600000000004</v>
      </c>
      <c r="W121" s="47">
        <v>4302.5600000000004</v>
      </c>
      <c r="X121" s="58">
        <f t="shared" si="15"/>
        <v>0</v>
      </c>
    </row>
    <row r="122" spans="1:24" x14ac:dyDescent="0.2">
      <c r="A122" s="46" t="s">
        <v>378</v>
      </c>
      <c r="B122" s="46" t="s">
        <v>79</v>
      </c>
      <c r="C122" s="57">
        <f t="shared" si="8"/>
        <v>0</v>
      </c>
      <c r="D122" s="47">
        <v>4401.79</v>
      </c>
      <c r="E122" s="47">
        <v>4401.79</v>
      </c>
      <c r="F122" s="57">
        <f t="shared" si="9"/>
        <v>0</v>
      </c>
      <c r="G122" s="47">
        <v>3734.73</v>
      </c>
      <c r="H122" s="47">
        <v>3734.73</v>
      </c>
      <c r="I122" s="57">
        <f t="shared" si="10"/>
        <v>0</v>
      </c>
      <c r="J122" s="47">
        <v>2892.95</v>
      </c>
      <c r="K122" s="47">
        <v>2892.95</v>
      </c>
      <c r="L122" s="57">
        <f t="shared" si="11"/>
        <v>0</v>
      </c>
      <c r="M122" s="47">
        <v>1800.1</v>
      </c>
      <c r="N122" s="47">
        <v>1800.1</v>
      </c>
      <c r="O122" s="57">
        <f t="shared" si="12"/>
        <v>0</v>
      </c>
      <c r="P122" s="47">
        <v>3159.5</v>
      </c>
      <c r="Q122" s="47">
        <v>3159.5</v>
      </c>
      <c r="R122" s="57">
        <f t="shared" si="13"/>
        <v>0</v>
      </c>
      <c r="S122" s="47">
        <v>3291.55</v>
      </c>
      <c r="T122" s="47">
        <v>3291.55</v>
      </c>
      <c r="U122" s="57">
        <f t="shared" si="14"/>
        <v>0</v>
      </c>
      <c r="V122" s="47">
        <v>4406.41</v>
      </c>
      <c r="W122" s="47">
        <v>4406.41</v>
      </c>
      <c r="X122" s="58">
        <f t="shared" si="15"/>
        <v>0</v>
      </c>
    </row>
    <row r="123" spans="1:24" x14ac:dyDescent="0.2">
      <c r="A123" s="46" t="s">
        <v>379</v>
      </c>
      <c r="B123" s="46" t="s">
        <v>168</v>
      </c>
      <c r="C123" s="57">
        <f t="shared" si="8"/>
        <v>0</v>
      </c>
      <c r="D123" s="47">
        <v>5431.06</v>
      </c>
      <c r="E123" s="47">
        <v>5431.06</v>
      </c>
      <c r="F123" s="57">
        <f t="shared" si="9"/>
        <v>0</v>
      </c>
      <c r="G123" s="47">
        <v>4608.03</v>
      </c>
      <c r="H123" s="47">
        <v>4608.03</v>
      </c>
      <c r="I123" s="57">
        <f t="shared" si="10"/>
        <v>0</v>
      </c>
      <c r="J123" s="47">
        <v>3569.41</v>
      </c>
      <c r="K123" s="47">
        <v>3569.41</v>
      </c>
      <c r="L123" s="57">
        <f t="shared" si="11"/>
        <v>0</v>
      </c>
      <c r="M123" s="47">
        <v>2221.0300000000002</v>
      </c>
      <c r="N123" s="47">
        <v>2221.0300000000002</v>
      </c>
      <c r="O123" s="57">
        <f t="shared" si="12"/>
        <v>0</v>
      </c>
      <c r="P123" s="47">
        <v>3899.6</v>
      </c>
      <c r="Q123" s="47">
        <v>3899.6</v>
      </c>
      <c r="R123" s="57">
        <f t="shared" si="13"/>
        <v>0</v>
      </c>
      <c r="S123" s="47">
        <v>4060.28</v>
      </c>
      <c r="T123" s="47">
        <v>4060.28</v>
      </c>
      <c r="U123" s="57">
        <f t="shared" si="14"/>
        <v>0</v>
      </c>
      <c r="V123" s="47">
        <v>5434.82</v>
      </c>
      <c r="W123" s="47">
        <v>5434.82</v>
      </c>
      <c r="X123" s="58">
        <f t="shared" si="15"/>
        <v>0</v>
      </c>
    </row>
    <row r="124" spans="1:24" x14ac:dyDescent="0.2">
      <c r="A124" s="46" t="s">
        <v>380</v>
      </c>
      <c r="B124" s="46" t="s">
        <v>189</v>
      </c>
      <c r="C124" s="57">
        <f t="shared" si="8"/>
        <v>0</v>
      </c>
      <c r="D124" s="47">
        <v>4095.19</v>
      </c>
      <c r="E124" s="47">
        <v>4095.19</v>
      </c>
      <c r="F124" s="57">
        <f t="shared" si="9"/>
        <v>0</v>
      </c>
      <c r="G124" s="47">
        <v>3474.6</v>
      </c>
      <c r="H124" s="47">
        <v>3474.6</v>
      </c>
      <c r="I124" s="57">
        <f t="shared" si="10"/>
        <v>0</v>
      </c>
      <c r="J124" s="47">
        <v>2691.45</v>
      </c>
      <c r="K124" s="47">
        <v>2691.45</v>
      </c>
      <c r="L124" s="57">
        <f t="shared" si="11"/>
        <v>0</v>
      </c>
      <c r="M124" s="47">
        <v>1674.73</v>
      </c>
      <c r="N124" s="47">
        <v>1674.73</v>
      </c>
      <c r="O124" s="57">
        <f t="shared" si="12"/>
        <v>0</v>
      </c>
      <c r="P124" s="47">
        <v>2939.34</v>
      </c>
      <c r="Q124" s="47">
        <v>2939.34</v>
      </c>
      <c r="R124" s="57">
        <f t="shared" si="13"/>
        <v>0</v>
      </c>
      <c r="S124" s="47">
        <v>3060.93</v>
      </c>
      <c r="T124" s="47">
        <v>3060.93</v>
      </c>
      <c r="U124" s="57">
        <f t="shared" si="14"/>
        <v>0</v>
      </c>
      <c r="V124" s="47">
        <v>4099.53</v>
      </c>
      <c r="W124" s="47">
        <v>4099.53</v>
      </c>
      <c r="X124" s="58">
        <f t="shared" si="15"/>
        <v>0</v>
      </c>
    </row>
    <row r="125" spans="1:24" x14ac:dyDescent="0.2">
      <c r="A125" s="46" t="s">
        <v>381</v>
      </c>
      <c r="B125" s="46" t="s">
        <v>121</v>
      </c>
      <c r="C125" s="57">
        <f t="shared" si="8"/>
        <v>0</v>
      </c>
      <c r="D125" s="47">
        <v>2817.73</v>
      </c>
      <c r="E125" s="47">
        <v>2817.73</v>
      </c>
      <c r="F125" s="57">
        <f t="shared" si="9"/>
        <v>0</v>
      </c>
      <c r="G125" s="47">
        <v>2390.7199999999998</v>
      </c>
      <c r="H125" s="47">
        <v>2390.7199999999998</v>
      </c>
      <c r="I125" s="57">
        <f t="shared" si="10"/>
        <v>0</v>
      </c>
      <c r="J125" s="47">
        <v>1792.13</v>
      </c>
      <c r="K125" s="47">
        <v>1792.13</v>
      </c>
      <c r="L125" s="57">
        <f t="shared" si="11"/>
        <v>0</v>
      </c>
      <c r="M125" s="49"/>
      <c r="N125" s="49"/>
      <c r="O125" s="57">
        <f t="shared" si="12"/>
        <v>0</v>
      </c>
      <c r="P125" s="49"/>
      <c r="Q125" s="49"/>
      <c r="R125" s="57">
        <f t="shared" si="13"/>
        <v>0</v>
      </c>
      <c r="S125" s="49"/>
      <c r="T125" s="49"/>
      <c r="U125" s="57">
        <f t="shared" si="14"/>
        <v>0</v>
      </c>
      <c r="V125" s="49"/>
      <c r="W125" s="49"/>
      <c r="X125" s="58">
        <f t="shared" si="15"/>
        <v>0</v>
      </c>
    </row>
    <row r="126" spans="1:24" x14ac:dyDescent="0.2">
      <c r="A126" s="46" t="s">
        <v>382</v>
      </c>
      <c r="B126" s="46" t="s">
        <v>121</v>
      </c>
      <c r="C126" s="57">
        <f t="shared" si="8"/>
        <v>0</v>
      </c>
      <c r="D126" s="49"/>
      <c r="E126" s="49"/>
      <c r="F126" s="57">
        <f t="shared" si="9"/>
        <v>0</v>
      </c>
      <c r="G126" s="49"/>
      <c r="H126" s="49"/>
      <c r="I126" s="57">
        <f t="shared" si="10"/>
        <v>0</v>
      </c>
      <c r="J126" s="48">
        <v>59.74</v>
      </c>
      <c r="K126" s="48">
        <v>59.74</v>
      </c>
      <c r="L126" s="57">
        <f t="shared" si="11"/>
        <v>0</v>
      </c>
      <c r="M126" s="47">
        <v>1152.31</v>
      </c>
      <c r="N126" s="47">
        <v>1152.31</v>
      </c>
      <c r="O126" s="57">
        <f t="shared" si="12"/>
        <v>0</v>
      </c>
      <c r="P126" s="47">
        <v>2022.02</v>
      </c>
      <c r="Q126" s="47">
        <v>2022.02</v>
      </c>
      <c r="R126" s="57">
        <f t="shared" si="13"/>
        <v>0</v>
      </c>
      <c r="S126" s="47">
        <v>2105.85</v>
      </c>
      <c r="T126" s="47">
        <v>2105.85</v>
      </c>
      <c r="U126" s="57">
        <f t="shared" si="14"/>
        <v>0</v>
      </c>
      <c r="V126" s="47">
        <v>2818.92</v>
      </c>
      <c r="W126" s="47">
        <v>2818.92</v>
      </c>
      <c r="X126" s="58">
        <f t="shared" si="15"/>
        <v>0</v>
      </c>
    </row>
    <row r="127" spans="1:24" x14ac:dyDescent="0.2">
      <c r="A127" s="46" t="s">
        <v>383</v>
      </c>
      <c r="B127" s="46" t="s">
        <v>33</v>
      </c>
      <c r="C127" s="57">
        <f t="shared" si="8"/>
        <v>0</v>
      </c>
      <c r="D127" s="47">
        <v>4284.99</v>
      </c>
      <c r="E127" s="47">
        <v>4284.99</v>
      </c>
      <c r="F127" s="57">
        <f t="shared" si="9"/>
        <v>0</v>
      </c>
      <c r="G127" s="47">
        <v>3635.63</v>
      </c>
      <c r="H127" s="47">
        <v>3635.63</v>
      </c>
      <c r="I127" s="57">
        <f t="shared" si="10"/>
        <v>0</v>
      </c>
      <c r="J127" s="47">
        <v>2816.19</v>
      </c>
      <c r="K127" s="47">
        <v>2816.19</v>
      </c>
      <c r="L127" s="57">
        <f t="shared" si="11"/>
        <v>0</v>
      </c>
      <c r="M127" s="47">
        <v>1752.34</v>
      </c>
      <c r="N127" s="47">
        <v>1752.34</v>
      </c>
      <c r="O127" s="57">
        <f t="shared" si="12"/>
        <v>0</v>
      </c>
      <c r="P127" s="47">
        <v>3075.96</v>
      </c>
      <c r="Q127" s="47">
        <v>3075.96</v>
      </c>
      <c r="R127" s="57">
        <f t="shared" si="13"/>
        <v>0</v>
      </c>
      <c r="S127" s="47">
        <v>3203.03</v>
      </c>
      <c r="T127" s="47">
        <v>3203.03</v>
      </c>
      <c r="U127" s="57">
        <f t="shared" si="14"/>
        <v>0</v>
      </c>
      <c r="V127" s="47">
        <v>4287.7299999999996</v>
      </c>
      <c r="W127" s="47">
        <v>4287.7299999999996</v>
      </c>
      <c r="X127" s="58">
        <f t="shared" si="15"/>
        <v>0</v>
      </c>
    </row>
    <row r="128" spans="1:24" x14ac:dyDescent="0.2">
      <c r="A128" s="46" t="s">
        <v>384</v>
      </c>
      <c r="B128" s="46" t="s">
        <v>26</v>
      </c>
      <c r="C128" s="57">
        <f t="shared" si="8"/>
        <v>0</v>
      </c>
      <c r="D128" s="47">
        <v>4401.79</v>
      </c>
      <c r="E128" s="47">
        <v>4401.79</v>
      </c>
      <c r="F128" s="57">
        <f t="shared" si="9"/>
        <v>0</v>
      </c>
      <c r="G128" s="47">
        <v>3734.73</v>
      </c>
      <c r="H128" s="47">
        <v>3734.73</v>
      </c>
      <c r="I128" s="57">
        <f t="shared" si="10"/>
        <v>0</v>
      </c>
      <c r="J128" s="47">
        <v>2892.95</v>
      </c>
      <c r="K128" s="47">
        <v>2892.95</v>
      </c>
      <c r="L128" s="57">
        <f t="shared" si="11"/>
        <v>0</v>
      </c>
      <c r="M128" s="47">
        <v>1800.1</v>
      </c>
      <c r="N128" s="47">
        <v>1800.1</v>
      </c>
      <c r="O128" s="57">
        <f t="shared" si="12"/>
        <v>0</v>
      </c>
      <c r="P128" s="47">
        <v>3159.5</v>
      </c>
      <c r="Q128" s="47">
        <v>3159.5</v>
      </c>
      <c r="R128" s="57">
        <f t="shared" si="13"/>
        <v>0</v>
      </c>
      <c r="S128" s="47">
        <v>3291.55</v>
      </c>
      <c r="T128" s="47">
        <v>3291.55</v>
      </c>
      <c r="U128" s="57">
        <f t="shared" si="14"/>
        <v>0</v>
      </c>
      <c r="V128" s="47">
        <v>4406.41</v>
      </c>
      <c r="W128" s="47">
        <v>4406.41</v>
      </c>
      <c r="X128" s="58">
        <f t="shared" si="15"/>
        <v>0</v>
      </c>
    </row>
    <row r="129" spans="1:24" x14ac:dyDescent="0.2">
      <c r="A129" s="46" t="s">
        <v>385</v>
      </c>
      <c r="B129" s="46" t="s">
        <v>122</v>
      </c>
      <c r="C129" s="57">
        <f t="shared" si="8"/>
        <v>0</v>
      </c>
      <c r="D129" s="47">
        <v>5445.66</v>
      </c>
      <c r="E129" s="47">
        <v>5445.66</v>
      </c>
      <c r="F129" s="57">
        <f t="shared" si="9"/>
        <v>0</v>
      </c>
      <c r="G129" s="47">
        <v>4620.42</v>
      </c>
      <c r="H129" s="47">
        <v>4620.42</v>
      </c>
      <c r="I129" s="57">
        <f t="shared" si="10"/>
        <v>0</v>
      </c>
      <c r="J129" s="47">
        <v>3579</v>
      </c>
      <c r="K129" s="47">
        <v>3579</v>
      </c>
      <c r="L129" s="57">
        <f t="shared" si="11"/>
        <v>0</v>
      </c>
      <c r="M129" s="47">
        <v>2227</v>
      </c>
      <c r="N129" s="47">
        <v>2227</v>
      </c>
      <c r="O129" s="57">
        <f t="shared" si="12"/>
        <v>0</v>
      </c>
      <c r="P129" s="47">
        <v>3909.75</v>
      </c>
      <c r="Q129" s="47">
        <v>3909.75</v>
      </c>
      <c r="R129" s="57">
        <f t="shared" si="13"/>
        <v>0</v>
      </c>
      <c r="S129" s="47">
        <v>4071.92</v>
      </c>
      <c r="T129" s="47">
        <v>4071.92</v>
      </c>
      <c r="U129" s="57">
        <f t="shared" si="14"/>
        <v>0</v>
      </c>
      <c r="V129" s="47">
        <v>5449.65</v>
      </c>
      <c r="W129" s="47">
        <v>5449.65</v>
      </c>
      <c r="X129" s="58">
        <f t="shared" si="15"/>
        <v>0</v>
      </c>
    </row>
    <row r="130" spans="1:24" x14ac:dyDescent="0.2">
      <c r="A130" s="46" t="s">
        <v>386</v>
      </c>
      <c r="B130" s="46" t="s">
        <v>136</v>
      </c>
      <c r="C130" s="57">
        <f t="shared" si="8"/>
        <v>0</v>
      </c>
      <c r="D130" s="47">
        <v>2810.43</v>
      </c>
      <c r="E130" s="47">
        <v>2810.43</v>
      </c>
      <c r="F130" s="57">
        <f t="shared" si="9"/>
        <v>0</v>
      </c>
      <c r="G130" s="47">
        <v>2384.5300000000002</v>
      </c>
      <c r="H130" s="47">
        <v>2384.5300000000002</v>
      </c>
      <c r="I130" s="57">
        <f t="shared" si="10"/>
        <v>0</v>
      </c>
      <c r="J130" s="47">
        <v>1847.07</v>
      </c>
      <c r="K130" s="47">
        <v>1847.07</v>
      </c>
      <c r="L130" s="57">
        <f t="shared" si="11"/>
        <v>0</v>
      </c>
      <c r="M130" s="47">
        <v>1149.32</v>
      </c>
      <c r="N130" s="47">
        <v>1149.32</v>
      </c>
      <c r="O130" s="57">
        <f t="shared" si="12"/>
        <v>0</v>
      </c>
      <c r="P130" s="47">
        <v>2018.11</v>
      </c>
      <c r="Q130" s="47">
        <v>2018.11</v>
      </c>
      <c r="R130" s="57">
        <f t="shared" si="13"/>
        <v>0</v>
      </c>
      <c r="S130" s="47">
        <v>2101.1799999999998</v>
      </c>
      <c r="T130" s="47">
        <v>2101.1799999999998</v>
      </c>
      <c r="U130" s="57">
        <f t="shared" si="14"/>
        <v>0</v>
      </c>
      <c r="V130" s="47">
        <v>2812.67</v>
      </c>
      <c r="W130" s="47">
        <v>2812.67</v>
      </c>
      <c r="X130" s="58">
        <f t="shared" si="15"/>
        <v>0</v>
      </c>
    </row>
    <row r="131" spans="1:24" x14ac:dyDescent="0.2">
      <c r="A131" s="46" t="s">
        <v>387</v>
      </c>
      <c r="B131" s="46" t="s">
        <v>71</v>
      </c>
      <c r="C131" s="57">
        <f t="shared" si="8"/>
        <v>0</v>
      </c>
      <c r="D131" s="47">
        <v>4284.99</v>
      </c>
      <c r="E131" s="47">
        <v>4284.99</v>
      </c>
      <c r="F131" s="57">
        <f t="shared" si="9"/>
        <v>0</v>
      </c>
      <c r="G131" s="47">
        <v>3635.63</v>
      </c>
      <c r="H131" s="47">
        <v>3635.63</v>
      </c>
      <c r="I131" s="57">
        <f t="shared" si="10"/>
        <v>0</v>
      </c>
      <c r="J131" s="47">
        <v>2816.19</v>
      </c>
      <c r="K131" s="47">
        <v>2816.19</v>
      </c>
      <c r="L131" s="57">
        <f t="shared" si="11"/>
        <v>0</v>
      </c>
      <c r="M131" s="47">
        <v>1752.34</v>
      </c>
      <c r="N131" s="47">
        <v>1752.34</v>
      </c>
      <c r="O131" s="57">
        <f t="shared" si="12"/>
        <v>0</v>
      </c>
      <c r="P131" s="47">
        <v>3075.96</v>
      </c>
      <c r="Q131" s="47">
        <v>3075.96</v>
      </c>
      <c r="R131" s="57">
        <f t="shared" si="13"/>
        <v>0</v>
      </c>
      <c r="S131" s="47">
        <v>3203.03</v>
      </c>
      <c r="T131" s="47">
        <v>3203.03</v>
      </c>
      <c r="U131" s="57">
        <f t="shared" si="14"/>
        <v>0</v>
      </c>
      <c r="V131" s="47">
        <v>4287.7299999999996</v>
      </c>
      <c r="W131" s="47">
        <v>4287.7299999999996</v>
      </c>
      <c r="X131" s="58">
        <f t="shared" si="15"/>
        <v>0</v>
      </c>
    </row>
    <row r="132" spans="1:24" x14ac:dyDescent="0.2">
      <c r="A132" s="46" t="s">
        <v>388</v>
      </c>
      <c r="B132" s="46" t="s">
        <v>93</v>
      </c>
      <c r="C132" s="57">
        <f t="shared" si="8"/>
        <v>0</v>
      </c>
      <c r="D132" s="47">
        <v>4409.09</v>
      </c>
      <c r="E132" s="47">
        <v>4409.09</v>
      </c>
      <c r="F132" s="57">
        <f t="shared" si="9"/>
        <v>0</v>
      </c>
      <c r="G132" s="47">
        <v>3740.93</v>
      </c>
      <c r="H132" s="47">
        <v>3740.93</v>
      </c>
      <c r="I132" s="57">
        <f t="shared" si="10"/>
        <v>0</v>
      </c>
      <c r="J132" s="47">
        <v>2897.75</v>
      </c>
      <c r="K132" s="47">
        <v>2897.75</v>
      </c>
      <c r="L132" s="57">
        <f t="shared" si="11"/>
        <v>0</v>
      </c>
      <c r="M132" s="47">
        <v>1803.09</v>
      </c>
      <c r="N132" s="47">
        <v>1803.09</v>
      </c>
      <c r="O132" s="57">
        <f t="shared" si="12"/>
        <v>0</v>
      </c>
      <c r="P132" s="47">
        <v>3165.74</v>
      </c>
      <c r="Q132" s="47">
        <v>3165.74</v>
      </c>
      <c r="R132" s="57">
        <f t="shared" si="13"/>
        <v>0</v>
      </c>
      <c r="S132" s="47">
        <v>3296.21</v>
      </c>
      <c r="T132" s="47">
        <v>3296.21</v>
      </c>
      <c r="U132" s="57">
        <f t="shared" si="14"/>
        <v>0</v>
      </c>
      <c r="V132" s="47">
        <v>4412.67</v>
      </c>
      <c r="W132" s="47">
        <v>4412.67</v>
      </c>
      <c r="X132" s="58">
        <f t="shared" si="15"/>
        <v>0</v>
      </c>
    </row>
    <row r="133" spans="1:24" x14ac:dyDescent="0.2">
      <c r="A133" s="46" t="s">
        <v>389</v>
      </c>
      <c r="B133" s="46" t="s">
        <v>153</v>
      </c>
      <c r="C133" s="57">
        <f t="shared" si="8"/>
        <v>0</v>
      </c>
      <c r="D133" s="47">
        <v>5467.56</v>
      </c>
      <c r="E133" s="47">
        <v>5467.56</v>
      </c>
      <c r="F133" s="57">
        <f t="shared" si="9"/>
        <v>0</v>
      </c>
      <c r="G133" s="47">
        <v>4639</v>
      </c>
      <c r="H133" s="47">
        <v>4639</v>
      </c>
      <c r="I133" s="57">
        <f t="shared" si="10"/>
        <v>0</v>
      </c>
      <c r="J133" s="47">
        <v>3593.4</v>
      </c>
      <c r="K133" s="47">
        <v>3593.4</v>
      </c>
      <c r="L133" s="57">
        <f t="shared" si="11"/>
        <v>0</v>
      </c>
      <c r="M133" s="47">
        <v>2235.9499999999998</v>
      </c>
      <c r="N133" s="47">
        <v>2235.9499999999998</v>
      </c>
      <c r="O133" s="57">
        <f t="shared" si="12"/>
        <v>0</v>
      </c>
      <c r="P133" s="47">
        <v>3926.14</v>
      </c>
      <c r="Q133" s="47">
        <v>3926.14</v>
      </c>
      <c r="R133" s="57">
        <f t="shared" si="13"/>
        <v>0</v>
      </c>
      <c r="S133" s="47">
        <v>4088.23</v>
      </c>
      <c r="T133" s="47">
        <v>4088.23</v>
      </c>
      <c r="U133" s="57">
        <f t="shared" si="14"/>
        <v>0</v>
      </c>
      <c r="V133" s="47">
        <v>5473.07</v>
      </c>
      <c r="W133" s="47">
        <v>5473.07</v>
      </c>
      <c r="X133" s="58">
        <f t="shared" si="15"/>
        <v>0</v>
      </c>
    </row>
    <row r="134" spans="1:24" x14ac:dyDescent="0.2">
      <c r="A134" s="46" t="s">
        <v>390</v>
      </c>
      <c r="B134" s="46" t="s">
        <v>41</v>
      </c>
      <c r="C134" s="57">
        <f t="shared" ref="C134:C197" si="16">D134-E134</f>
        <v>0</v>
      </c>
      <c r="D134" s="47">
        <v>2810.43</v>
      </c>
      <c r="E134" s="47">
        <v>2810.43</v>
      </c>
      <c r="F134" s="57">
        <f t="shared" ref="F134:F197" si="17">G134-H134</f>
        <v>0</v>
      </c>
      <c r="G134" s="47">
        <v>2384.5300000000002</v>
      </c>
      <c r="H134" s="47">
        <v>2384.5300000000002</v>
      </c>
      <c r="I134" s="57">
        <f t="shared" ref="I134:I197" si="18">J134-K134</f>
        <v>0</v>
      </c>
      <c r="J134" s="47">
        <v>1847.07</v>
      </c>
      <c r="K134" s="47">
        <v>1847.07</v>
      </c>
      <c r="L134" s="57">
        <f t="shared" ref="L134:L197" si="19">M134-N134</f>
        <v>0</v>
      </c>
      <c r="M134" s="47">
        <v>1149.32</v>
      </c>
      <c r="N134" s="47">
        <v>1149.32</v>
      </c>
      <c r="O134" s="57">
        <f t="shared" ref="O134:O197" si="20">P134-Q134</f>
        <v>0</v>
      </c>
      <c r="P134" s="49"/>
      <c r="Q134" s="49"/>
      <c r="R134" s="57">
        <f t="shared" ref="R134:R197" si="21">S134-T134</f>
        <v>0</v>
      </c>
      <c r="S134" s="49"/>
      <c r="T134" s="49"/>
      <c r="U134" s="57">
        <f t="shared" ref="U134:U197" si="22">V134-W134</f>
        <v>0</v>
      </c>
      <c r="V134" s="49"/>
      <c r="W134" s="49"/>
      <c r="X134" s="58">
        <f t="shared" ref="X134:X197" si="23">U134+R134+O134+L134+I134+F134+C134</f>
        <v>0</v>
      </c>
    </row>
    <row r="135" spans="1:24" x14ac:dyDescent="0.2">
      <c r="A135" s="46" t="s">
        <v>391</v>
      </c>
      <c r="B135" s="46" t="s">
        <v>41</v>
      </c>
      <c r="C135" s="57">
        <f t="shared" si="16"/>
        <v>0</v>
      </c>
      <c r="D135" s="49"/>
      <c r="E135" s="49"/>
      <c r="F135" s="57">
        <f t="shared" si="17"/>
        <v>0</v>
      </c>
      <c r="G135" s="49"/>
      <c r="H135" s="49"/>
      <c r="I135" s="57">
        <f t="shared" si="18"/>
        <v>0</v>
      </c>
      <c r="J135" s="49"/>
      <c r="K135" s="49"/>
      <c r="L135" s="57">
        <f t="shared" si="19"/>
        <v>0</v>
      </c>
      <c r="M135" s="49"/>
      <c r="N135" s="49"/>
      <c r="O135" s="57">
        <f t="shared" si="20"/>
        <v>0</v>
      </c>
      <c r="P135" s="47">
        <v>2018.11</v>
      </c>
      <c r="Q135" s="47">
        <v>2018.11</v>
      </c>
      <c r="R135" s="57">
        <f t="shared" si="21"/>
        <v>0</v>
      </c>
      <c r="S135" s="47">
        <v>2101.1799999999998</v>
      </c>
      <c r="T135" s="47">
        <v>2101.1799999999998</v>
      </c>
      <c r="U135" s="57">
        <f t="shared" si="22"/>
        <v>0</v>
      </c>
      <c r="V135" s="47">
        <v>2812.67</v>
      </c>
      <c r="W135" s="47">
        <v>2812.67</v>
      </c>
      <c r="X135" s="58">
        <f t="shared" si="23"/>
        <v>0</v>
      </c>
    </row>
    <row r="136" spans="1:24" x14ac:dyDescent="0.2">
      <c r="A136" s="46" t="s">
        <v>392</v>
      </c>
      <c r="B136" s="46" t="s">
        <v>194</v>
      </c>
      <c r="C136" s="57">
        <f t="shared" si="16"/>
        <v>0</v>
      </c>
      <c r="D136" s="47">
        <v>4299.59</v>
      </c>
      <c r="E136" s="47">
        <v>4299.59</v>
      </c>
      <c r="F136" s="57">
        <f t="shared" si="17"/>
        <v>0</v>
      </c>
      <c r="G136" s="47">
        <v>3648.02</v>
      </c>
      <c r="H136" s="47">
        <v>3648.02</v>
      </c>
      <c r="I136" s="57">
        <f t="shared" si="18"/>
        <v>0</v>
      </c>
      <c r="J136" s="47">
        <v>2825.78</v>
      </c>
      <c r="K136" s="47">
        <v>2825.78</v>
      </c>
      <c r="L136" s="57">
        <f t="shared" si="19"/>
        <v>0</v>
      </c>
      <c r="M136" s="47">
        <v>1758.31</v>
      </c>
      <c r="N136" s="47">
        <v>1758.31</v>
      </c>
      <c r="O136" s="57">
        <f t="shared" si="20"/>
        <v>0</v>
      </c>
      <c r="P136" s="47">
        <v>3086.12</v>
      </c>
      <c r="Q136" s="47">
        <v>3086.12</v>
      </c>
      <c r="R136" s="57">
        <f t="shared" si="21"/>
        <v>0</v>
      </c>
      <c r="S136" s="47">
        <v>3214.67</v>
      </c>
      <c r="T136" s="47">
        <v>3214.67</v>
      </c>
      <c r="U136" s="57">
        <f t="shared" si="22"/>
        <v>0</v>
      </c>
      <c r="V136" s="47">
        <v>4302.5600000000004</v>
      </c>
      <c r="W136" s="47">
        <v>4302.5600000000004</v>
      </c>
      <c r="X136" s="58">
        <f t="shared" si="23"/>
        <v>0</v>
      </c>
    </row>
    <row r="137" spans="1:24" x14ac:dyDescent="0.2">
      <c r="A137" s="46" t="s">
        <v>393</v>
      </c>
      <c r="B137" s="46" t="s">
        <v>118</v>
      </c>
      <c r="C137" s="57">
        <f t="shared" si="16"/>
        <v>0</v>
      </c>
      <c r="D137" s="47">
        <v>4401.79</v>
      </c>
      <c r="E137" s="47">
        <v>4401.79</v>
      </c>
      <c r="F137" s="57">
        <f t="shared" si="17"/>
        <v>0</v>
      </c>
      <c r="G137" s="47">
        <v>3734.73</v>
      </c>
      <c r="H137" s="47">
        <v>3734.73</v>
      </c>
      <c r="I137" s="57">
        <f t="shared" si="18"/>
        <v>0</v>
      </c>
      <c r="J137" s="47">
        <v>2892.95</v>
      </c>
      <c r="K137" s="47">
        <v>2892.95</v>
      </c>
      <c r="L137" s="57">
        <f t="shared" si="19"/>
        <v>0</v>
      </c>
      <c r="M137" s="47">
        <v>1800.1</v>
      </c>
      <c r="N137" s="47">
        <v>1800.1</v>
      </c>
      <c r="O137" s="57">
        <f t="shared" si="20"/>
        <v>0</v>
      </c>
      <c r="P137" s="47">
        <v>3159.5</v>
      </c>
      <c r="Q137" s="47">
        <v>3159.5</v>
      </c>
      <c r="R137" s="57">
        <f t="shared" si="21"/>
        <v>0</v>
      </c>
      <c r="S137" s="47">
        <v>3291.55</v>
      </c>
      <c r="T137" s="47">
        <v>3291.55</v>
      </c>
      <c r="U137" s="57">
        <f t="shared" si="22"/>
        <v>0</v>
      </c>
      <c r="V137" s="47">
        <v>4406.41</v>
      </c>
      <c r="W137" s="47">
        <v>4406.41</v>
      </c>
      <c r="X137" s="58">
        <f t="shared" si="23"/>
        <v>0</v>
      </c>
    </row>
    <row r="138" spans="1:24" x14ac:dyDescent="0.2">
      <c r="A138" s="46" t="s">
        <v>394</v>
      </c>
      <c r="B138" s="46" t="s">
        <v>61</v>
      </c>
      <c r="C138" s="57">
        <f t="shared" si="16"/>
        <v>0</v>
      </c>
      <c r="D138" s="47">
        <v>4445.59</v>
      </c>
      <c r="E138" s="47">
        <v>4445.59</v>
      </c>
      <c r="F138" s="57">
        <f t="shared" si="17"/>
        <v>0</v>
      </c>
      <c r="G138" s="47">
        <v>3771.89</v>
      </c>
      <c r="H138" s="47">
        <v>3771.89</v>
      </c>
      <c r="I138" s="57">
        <f t="shared" si="18"/>
        <v>0</v>
      </c>
      <c r="J138" s="47">
        <v>2921.73</v>
      </c>
      <c r="K138" s="47">
        <v>2921.73</v>
      </c>
      <c r="L138" s="57">
        <f t="shared" si="19"/>
        <v>0</v>
      </c>
      <c r="M138" s="47">
        <v>1818.02</v>
      </c>
      <c r="N138" s="47">
        <v>1818.02</v>
      </c>
      <c r="O138" s="57">
        <f t="shared" si="20"/>
        <v>0</v>
      </c>
      <c r="P138" s="47">
        <v>3192.29</v>
      </c>
      <c r="Q138" s="47">
        <v>3192.29</v>
      </c>
      <c r="R138" s="57">
        <f t="shared" si="21"/>
        <v>0</v>
      </c>
      <c r="S138" s="47">
        <v>3324.16</v>
      </c>
      <c r="T138" s="47">
        <v>3324.16</v>
      </c>
      <c r="U138" s="57">
        <f t="shared" si="22"/>
        <v>0</v>
      </c>
      <c r="V138" s="47">
        <v>4448.59</v>
      </c>
      <c r="W138" s="47">
        <v>4448.59</v>
      </c>
      <c r="X138" s="58">
        <f t="shared" si="23"/>
        <v>0</v>
      </c>
    </row>
    <row r="139" spans="1:24" x14ac:dyDescent="0.2">
      <c r="A139" s="46" t="s">
        <v>395</v>
      </c>
      <c r="B139" s="46" t="s">
        <v>151</v>
      </c>
      <c r="C139" s="57">
        <f t="shared" si="16"/>
        <v>0</v>
      </c>
      <c r="D139" s="47">
        <v>5445.66</v>
      </c>
      <c r="E139" s="47">
        <v>5445.66</v>
      </c>
      <c r="F139" s="57">
        <f t="shared" si="17"/>
        <v>0</v>
      </c>
      <c r="G139" s="47">
        <v>4620.42</v>
      </c>
      <c r="H139" s="47">
        <v>4620.42</v>
      </c>
      <c r="I139" s="57">
        <f t="shared" si="18"/>
        <v>0</v>
      </c>
      <c r="J139" s="47">
        <v>3579</v>
      </c>
      <c r="K139" s="47">
        <v>3579</v>
      </c>
      <c r="L139" s="57">
        <f t="shared" si="19"/>
        <v>0</v>
      </c>
      <c r="M139" s="47">
        <v>2227</v>
      </c>
      <c r="N139" s="47">
        <v>2227</v>
      </c>
      <c r="O139" s="57">
        <f t="shared" si="20"/>
        <v>0</v>
      </c>
      <c r="P139" s="47">
        <v>3909.75</v>
      </c>
      <c r="Q139" s="47">
        <v>3909.75</v>
      </c>
      <c r="R139" s="57">
        <f t="shared" si="21"/>
        <v>0</v>
      </c>
      <c r="S139" s="47">
        <v>4071.92</v>
      </c>
      <c r="T139" s="47">
        <v>4071.92</v>
      </c>
      <c r="U139" s="57">
        <f t="shared" si="22"/>
        <v>0</v>
      </c>
      <c r="V139" s="47">
        <v>5449.65</v>
      </c>
      <c r="W139" s="47">
        <v>5449.65</v>
      </c>
      <c r="X139" s="58">
        <f t="shared" si="23"/>
        <v>0</v>
      </c>
    </row>
    <row r="140" spans="1:24" x14ac:dyDescent="0.2">
      <c r="A140" s="46" t="s">
        <v>396</v>
      </c>
      <c r="B140" s="46" t="s">
        <v>137</v>
      </c>
      <c r="C140" s="57">
        <f t="shared" si="16"/>
        <v>0</v>
      </c>
      <c r="D140" s="47">
        <v>2795.83</v>
      </c>
      <c r="E140" s="47">
        <v>2795.83</v>
      </c>
      <c r="F140" s="57">
        <f t="shared" si="17"/>
        <v>0</v>
      </c>
      <c r="G140" s="47">
        <v>2372.14</v>
      </c>
      <c r="H140" s="47">
        <v>2372.14</v>
      </c>
      <c r="I140" s="57">
        <f t="shared" si="18"/>
        <v>0</v>
      </c>
      <c r="J140" s="47">
        <v>1837.48</v>
      </c>
      <c r="K140" s="47">
        <v>1837.48</v>
      </c>
      <c r="L140" s="57">
        <f t="shared" si="19"/>
        <v>0</v>
      </c>
      <c r="M140" s="47">
        <v>1143.3499999999999</v>
      </c>
      <c r="N140" s="47">
        <v>1143.3499999999999</v>
      </c>
      <c r="O140" s="57">
        <f t="shared" si="20"/>
        <v>0</v>
      </c>
      <c r="P140" s="47">
        <v>2007.96</v>
      </c>
      <c r="Q140" s="47">
        <v>2007.96</v>
      </c>
      <c r="R140" s="57">
        <f t="shared" si="21"/>
        <v>0</v>
      </c>
      <c r="S140" s="47">
        <v>2089.54</v>
      </c>
      <c r="T140" s="47">
        <v>2089.54</v>
      </c>
      <c r="U140" s="57">
        <f t="shared" si="22"/>
        <v>0</v>
      </c>
      <c r="V140" s="47">
        <v>2797.84</v>
      </c>
      <c r="W140" s="47">
        <v>2797.84</v>
      </c>
      <c r="X140" s="58">
        <f t="shared" si="23"/>
        <v>0</v>
      </c>
    </row>
    <row r="141" spans="1:24" x14ac:dyDescent="0.2">
      <c r="A141" s="46" t="s">
        <v>397</v>
      </c>
      <c r="B141" s="46" t="s">
        <v>38</v>
      </c>
      <c r="C141" s="57">
        <f t="shared" si="16"/>
        <v>0</v>
      </c>
      <c r="D141" s="47">
        <v>4284.99</v>
      </c>
      <c r="E141" s="47">
        <v>4284.99</v>
      </c>
      <c r="F141" s="57">
        <f t="shared" si="17"/>
        <v>0</v>
      </c>
      <c r="G141" s="47">
        <v>3635.63</v>
      </c>
      <c r="H141" s="47">
        <v>3635.63</v>
      </c>
      <c r="I141" s="57">
        <f t="shared" si="18"/>
        <v>0</v>
      </c>
      <c r="J141" s="47">
        <v>2816.19</v>
      </c>
      <c r="K141" s="47">
        <v>2816.19</v>
      </c>
      <c r="L141" s="57">
        <f t="shared" si="19"/>
        <v>0</v>
      </c>
      <c r="M141" s="47">
        <v>1752.34</v>
      </c>
      <c r="N141" s="47">
        <v>1752.34</v>
      </c>
      <c r="O141" s="57">
        <f t="shared" si="20"/>
        <v>0</v>
      </c>
      <c r="P141" s="47">
        <v>3075.96</v>
      </c>
      <c r="Q141" s="47">
        <v>3075.96</v>
      </c>
      <c r="R141" s="57">
        <f t="shared" si="21"/>
        <v>0</v>
      </c>
      <c r="S141" s="47">
        <v>3203.03</v>
      </c>
      <c r="T141" s="47">
        <v>3203.03</v>
      </c>
      <c r="U141" s="57">
        <f t="shared" si="22"/>
        <v>0</v>
      </c>
      <c r="V141" s="47">
        <v>4287.7299999999996</v>
      </c>
      <c r="W141" s="47">
        <v>4287.7299999999996</v>
      </c>
      <c r="X141" s="58">
        <f t="shared" si="23"/>
        <v>0</v>
      </c>
    </row>
    <row r="142" spans="1:24" x14ac:dyDescent="0.2">
      <c r="A142" s="46" t="s">
        <v>398</v>
      </c>
      <c r="B142" s="46" t="s">
        <v>34</v>
      </c>
      <c r="C142" s="57">
        <f t="shared" si="16"/>
        <v>0</v>
      </c>
      <c r="D142" s="47">
        <v>4409.09</v>
      </c>
      <c r="E142" s="47">
        <v>4409.09</v>
      </c>
      <c r="F142" s="57">
        <f t="shared" si="17"/>
        <v>0</v>
      </c>
      <c r="G142" s="47">
        <v>3740.93</v>
      </c>
      <c r="H142" s="47">
        <v>3740.93</v>
      </c>
      <c r="I142" s="57">
        <f t="shared" si="18"/>
        <v>0</v>
      </c>
      <c r="J142" s="47">
        <v>2897.75</v>
      </c>
      <c r="K142" s="47">
        <v>2897.75</v>
      </c>
      <c r="L142" s="57">
        <f t="shared" si="19"/>
        <v>0</v>
      </c>
      <c r="M142" s="47">
        <v>1803.09</v>
      </c>
      <c r="N142" s="47">
        <v>1803.09</v>
      </c>
      <c r="O142" s="57">
        <f t="shared" si="20"/>
        <v>0</v>
      </c>
      <c r="P142" s="47">
        <v>3165.74</v>
      </c>
      <c r="Q142" s="47">
        <v>3165.74</v>
      </c>
      <c r="R142" s="57">
        <f t="shared" si="21"/>
        <v>0</v>
      </c>
      <c r="S142" s="47">
        <v>3296.21</v>
      </c>
      <c r="T142" s="47">
        <v>3296.21</v>
      </c>
      <c r="U142" s="57">
        <f t="shared" si="22"/>
        <v>0</v>
      </c>
      <c r="V142" s="47">
        <v>4412.67</v>
      </c>
      <c r="W142" s="47">
        <v>4412.67</v>
      </c>
      <c r="X142" s="58">
        <f t="shared" si="23"/>
        <v>0</v>
      </c>
    </row>
    <row r="143" spans="1:24" x14ac:dyDescent="0.2">
      <c r="A143" s="46" t="s">
        <v>399</v>
      </c>
      <c r="B143" s="46" t="s">
        <v>27</v>
      </c>
      <c r="C143" s="57">
        <f t="shared" si="16"/>
        <v>0</v>
      </c>
      <c r="D143" s="47">
        <v>5467.56</v>
      </c>
      <c r="E143" s="47">
        <v>5467.56</v>
      </c>
      <c r="F143" s="57">
        <f t="shared" si="17"/>
        <v>0</v>
      </c>
      <c r="G143" s="47">
        <v>4639</v>
      </c>
      <c r="H143" s="47">
        <v>4639</v>
      </c>
      <c r="I143" s="57">
        <f t="shared" si="18"/>
        <v>0</v>
      </c>
      <c r="J143" s="47">
        <v>3593.4</v>
      </c>
      <c r="K143" s="47">
        <v>3593.4</v>
      </c>
      <c r="L143" s="57">
        <f t="shared" si="19"/>
        <v>0</v>
      </c>
      <c r="M143" s="47">
        <v>2235.9499999999998</v>
      </c>
      <c r="N143" s="47">
        <v>2235.9499999999998</v>
      </c>
      <c r="O143" s="57">
        <f t="shared" si="20"/>
        <v>0</v>
      </c>
      <c r="P143" s="47">
        <v>3926.14</v>
      </c>
      <c r="Q143" s="47">
        <v>3926.14</v>
      </c>
      <c r="R143" s="57">
        <f t="shared" si="21"/>
        <v>0</v>
      </c>
      <c r="S143" s="47">
        <v>4088.23</v>
      </c>
      <c r="T143" s="47">
        <v>4088.23</v>
      </c>
      <c r="U143" s="57">
        <f t="shared" si="22"/>
        <v>0</v>
      </c>
      <c r="V143" s="47">
        <v>5473.07</v>
      </c>
      <c r="W143" s="47">
        <v>5473.07</v>
      </c>
      <c r="X143" s="58">
        <f t="shared" si="23"/>
        <v>0</v>
      </c>
    </row>
    <row r="144" spans="1:24" x14ac:dyDescent="0.2">
      <c r="A144" s="46" t="s">
        <v>400</v>
      </c>
      <c r="B144" s="46" t="s">
        <v>103</v>
      </c>
      <c r="C144" s="57">
        <f t="shared" si="16"/>
        <v>0</v>
      </c>
      <c r="D144" s="47">
        <v>2810.43</v>
      </c>
      <c r="E144" s="47">
        <v>2810.43</v>
      </c>
      <c r="F144" s="57">
        <f t="shared" si="17"/>
        <v>0</v>
      </c>
      <c r="G144" s="47">
        <v>2384.5300000000002</v>
      </c>
      <c r="H144" s="47">
        <v>2384.5300000000002</v>
      </c>
      <c r="I144" s="57">
        <f t="shared" si="18"/>
        <v>0</v>
      </c>
      <c r="J144" s="47">
        <v>1847.07</v>
      </c>
      <c r="K144" s="47">
        <v>1847.07</v>
      </c>
      <c r="L144" s="57">
        <f t="shared" si="19"/>
        <v>0</v>
      </c>
      <c r="M144" s="47">
        <v>1149.32</v>
      </c>
      <c r="N144" s="47">
        <v>1149.32</v>
      </c>
      <c r="O144" s="57">
        <f t="shared" si="20"/>
        <v>0</v>
      </c>
      <c r="P144" s="47">
        <v>2018.11</v>
      </c>
      <c r="Q144" s="47">
        <v>2018.11</v>
      </c>
      <c r="R144" s="57">
        <f t="shared" si="21"/>
        <v>0</v>
      </c>
      <c r="S144" s="47">
        <v>2101.1799999999998</v>
      </c>
      <c r="T144" s="47">
        <v>2101.1799999999998</v>
      </c>
      <c r="U144" s="57">
        <f t="shared" si="22"/>
        <v>0</v>
      </c>
      <c r="V144" s="47">
        <v>2812.67</v>
      </c>
      <c r="W144" s="47">
        <v>2812.67</v>
      </c>
      <c r="X144" s="58">
        <f t="shared" si="23"/>
        <v>0</v>
      </c>
    </row>
    <row r="145" spans="1:24" x14ac:dyDescent="0.2">
      <c r="A145" s="46" t="s">
        <v>401</v>
      </c>
      <c r="B145" s="46" t="s">
        <v>29</v>
      </c>
      <c r="C145" s="57">
        <f t="shared" si="16"/>
        <v>0</v>
      </c>
      <c r="D145" s="47">
        <v>4284.99</v>
      </c>
      <c r="E145" s="47">
        <v>4284.99</v>
      </c>
      <c r="F145" s="57">
        <f t="shared" si="17"/>
        <v>0</v>
      </c>
      <c r="G145" s="47">
        <v>3635.63</v>
      </c>
      <c r="H145" s="47">
        <v>3635.63</v>
      </c>
      <c r="I145" s="57">
        <f t="shared" si="18"/>
        <v>0</v>
      </c>
      <c r="J145" s="47">
        <v>2816.19</v>
      </c>
      <c r="K145" s="47">
        <v>2816.19</v>
      </c>
      <c r="L145" s="57">
        <f t="shared" si="19"/>
        <v>0</v>
      </c>
      <c r="M145" s="47">
        <v>1752.34</v>
      </c>
      <c r="N145" s="47">
        <v>1752.34</v>
      </c>
      <c r="O145" s="57">
        <f t="shared" si="20"/>
        <v>0</v>
      </c>
      <c r="P145" s="47">
        <v>3075.96</v>
      </c>
      <c r="Q145" s="47">
        <v>3075.96</v>
      </c>
      <c r="R145" s="57">
        <f t="shared" si="21"/>
        <v>0</v>
      </c>
      <c r="S145" s="47">
        <v>3203.03</v>
      </c>
      <c r="T145" s="47">
        <v>3203.03</v>
      </c>
      <c r="U145" s="57">
        <f t="shared" si="22"/>
        <v>0</v>
      </c>
      <c r="V145" s="47">
        <v>4287.7299999999996</v>
      </c>
      <c r="W145" s="47">
        <v>4287.7299999999996</v>
      </c>
      <c r="X145" s="58">
        <f t="shared" si="23"/>
        <v>0</v>
      </c>
    </row>
    <row r="146" spans="1:24" x14ac:dyDescent="0.2">
      <c r="A146" s="46" t="s">
        <v>402</v>
      </c>
      <c r="B146" s="46" t="s">
        <v>4</v>
      </c>
      <c r="C146" s="57">
        <f t="shared" si="16"/>
        <v>0</v>
      </c>
      <c r="D146" s="47">
        <v>4416.3900000000003</v>
      </c>
      <c r="E146" s="47">
        <v>4416.3900000000003</v>
      </c>
      <c r="F146" s="57">
        <f t="shared" si="17"/>
        <v>0</v>
      </c>
      <c r="G146" s="47">
        <v>3747.12</v>
      </c>
      <c r="H146" s="47">
        <v>3747.12</v>
      </c>
      <c r="I146" s="57">
        <f t="shared" si="18"/>
        <v>0</v>
      </c>
      <c r="J146" s="47">
        <v>2902.54</v>
      </c>
      <c r="K146" s="47">
        <v>2902.54</v>
      </c>
      <c r="L146" s="57">
        <f t="shared" si="19"/>
        <v>0</v>
      </c>
      <c r="M146" s="47">
        <v>1806.07</v>
      </c>
      <c r="N146" s="47">
        <v>1806.07</v>
      </c>
      <c r="O146" s="57">
        <f t="shared" si="20"/>
        <v>0</v>
      </c>
      <c r="P146" s="47">
        <v>3169.66</v>
      </c>
      <c r="Q146" s="47">
        <v>3169.66</v>
      </c>
      <c r="R146" s="57">
        <f t="shared" si="21"/>
        <v>0</v>
      </c>
      <c r="S146" s="47">
        <v>3300.87</v>
      </c>
      <c r="T146" s="47">
        <v>3300.87</v>
      </c>
      <c r="U146" s="57">
        <f t="shared" si="22"/>
        <v>0</v>
      </c>
      <c r="V146" s="47">
        <v>4418.92</v>
      </c>
      <c r="W146" s="47">
        <v>4418.92</v>
      </c>
      <c r="X146" s="58">
        <f t="shared" si="23"/>
        <v>0</v>
      </c>
    </row>
    <row r="147" spans="1:24" x14ac:dyDescent="0.2">
      <c r="A147" s="46" t="s">
        <v>403</v>
      </c>
      <c r="B147" s="46" t="s">
        <v>92</v>
      </c>
      <c r="C147" s="57">
        <f t="shared" si="16"/>
        <v>0</v>
      </c>
      <c r="D147" s="47">
        <v>5445.66</v>
      </c>
      <c r="E147" s="47">
        <v>5445.66</v>
      </c>
      <c r="F147" s="57">
        <f t="shared" si="17"/>
        <v>0</v>
      </c>
      <c r="G147" s="47">
        <v>4620.42</v>
      </c>
      <c r="H147" s="47">
        <v>4620.42</v>
      </c>
      <c r="I147" s="57">
        <f t="shared" si="18"/>
        <v>0</v>
      </c>
      <c r="J147" s="47">
        <v>3579</v>
      </c>
      <c r="K147" s="47">
        <v>3579</v>
      </c>
      <c r="L147" s="57">
        <f t="shared" si="19"/>
        <v>0</v>
      </c>
      <c r="M147" s="47">
        <v>2227</v>
      </c>
      <c r="N147" s="47">
        <v>2227</v>
      </c>
      <c r="O147" s="57">
        <f t="shared" si="20"/>
        <v>0</v>
      </c>
      <c r="P147" s="47">
        <v>3909.75</v>
      </c>
      <c r="Q147" s="47">
        <v>3909.75</v>
      </c>
      <c r="R147" s="57">
        <f t="shared" si="21"/>
        <v>0</v>
      </c>
      <c r="S147" s="47">
        <v>4071.92</v>
      </c>
      <c r="T147" s="47">
        <v>4071.92</v>
      </c>
      <c r="U147" s="57">
        <f t="shared" si="22"/>
        <v>0</v>
      </c>
      <c r="V147" s="47">
        <v>5449.65</v>
      </c>
      <c r="W147" s="47">
        <v>5449.65</v>
      </c>
      <c r="X147" s="58">
        <f t="shared" si="23"/>
        <v>0</v>
      </c>
    </row>
    <row r="148" spans="1:24" x14ac:dyDescent="0.2">
      <c r="A148" s="46" t="s">
        <v>404</v>
      </c>
      <c r="B148" s="46" t="s">
        <v>91</v>
      </c>
      <c r="C148" s="57">
        <f t="shared" si="16"/>
        <v>0</v>
      </c>
      <c r="D148" s="47">
        <v>5438.36</v>
      </c>
      <c r="E148" s="47">
        <v>5438.36</v>
      </c>
      <c r="F148" s="57">
        <f t="shared" si="17"/>
        <v>0</v>
      </c>
      <c r="G148" s="47">
        <v>4614.22</v>
      </c>
      <c r="H148" s="47">
        <v>4614.22</v>
      </c>
      <c r="I148" s="57">
        <f t="shared" si="18"/>
        <v>0</v>
      </c>
      <c r="J148" s="47">
        <v>3574.21</v>
      </c>
      <c r="K148" s="47">
        <v>3574.21</v>
      </c>
      <c r="L148" s="57">
        <f t="shared" si="19"/>
        <v>0</v>
      </c>
      <c r="M148" s="47">
        <v>2224.0100000000002</v>
      </c>
      <c r="N148" s="47">
        <v>2224.0100000000002</v>
      </c>
      <c r="O148" s="57">
        <f t="shared" si="20"/>
        <v>0</v>
      </c>
      <c r="P148" s="47">
        <v>3903.51</v>
      </c>
      <c r="Q148" s="47">
        <v>3903.51</v>
      </c>
      <c r="R148" s="57">
        <f t="shared" si="21"/>
        <v>0</v>
      </c>
      <c r="S148" s="47">
        <v>4067.26</v>
      </c>
      <c r="T148" s="47">
        <v>4067.26</v>
      </c>
      <c r="U148" s="57">
        <f t="shared" si="22"/>
        <v>0</v>
      </c>
      <c r="V148" s="47">
        <v>5443.4</v>
      </c>
      <c r="W148" s="47">
        <v>5443.4</v>
      </c>
      <c r="X148" s="58">
        <f t="shared" si="23"/>
        <v>0</v>
      </c>
    </row>
    <row r="149" spans="1:24" x14ac:dyDescent="0.2">
      <c r="A149" s="46" t="s">
        <v>405</v>
      </c>
      <c r="B149" s="46" t="s">
        <v>88</v>
      </c>
      <c r="C149" s="57">
        <f t="shared" si="16"/>
        <v>0</v>
      </c>
      <c r="D149" s="47">
        <v>2810.43</v>
      </c>
      <c r="E149" s="47">
        <v>2810.43</v>
      </c>
      <c r="F149" s="57">
        <f t="shared" si="17"/>
        <v>0</v>
      </c>
      <c r="G149" s="47">
        <v>2384.5300000000002</v>
      </c>
      <c r="H149" s="47">
        <v>2384.5300000000002</v>
      </c>
      <c r="I149" s="57">
        <f t="shared" si="18"/>
        <v>0</v>
      </c>
      <c r="J149" s="47">
        <v>1847.07</v>
      </c>
      <c r="K149" s="47">
        <v>1847.07</v>
      </c>
      <c r="L149" s="57">
        <f t="shared" si="19"/>
        <v>0</v>
      </c>
      <c r="M149" s="47">
        <v>1149.32</v>
      </c>
      <c r="N149" s="47">
        <v>1149.32</v>
      </c>
      <c r="O149" s="57">
        <f t="shared" si="20"/>
        <v>0</v>
      </c>
      <c r="P149" s="47">
        <v>2018.11</v>
      </c>
      <c r="Q149" s="47">
        <v>2018.11</v>
      </c>
      <c r="R149" s="57">
        <f t="shared" si="21"/>
        <v>0</v>
      </c>
      <c r="S149" s="47">
        <v>2101.1799999999998</v>
      </c>
      <c r="T149" s="47">
        <v>2101.1799999999998</v>
      </c>
      <c r="U149" s="57">
        <f t="shared" si="22"/>
        <v>0</v>
      </c>
      <c r="V149" s="47">
        <v>2812.67</v>
      </c>
      <c r="W149" s="47">
        <v>2812.67</v>
      </c>
      <c r="X149" s="58">
        <f t="shared" si="23"/>
        <v>0</v>
      </c>
    </row>
    <row r="150" spans="1:24" x14ac:dyDescent="0.2">
      <c r="A150" s="46" t="s">
        <v>406</v>
      </c>
      <c r="B150" s="46" t="s">
        <v>191</v>
      </c>
      <c r="C150" s="57">
        <f t="shared" si="16"/>
        <v>0</v>
      </c>
      <c r="D150" s="47">
        <v>4277.6899999999996</v>
      </c>
      <c r="E150" s="47">
        <v>4277.6899999999996</v>
      </c>
      <c r="F150" s="57">
        <f t="shared" si="17"/>
        <v>0</v>
      </c>
      <c r="G150" s="47">
        <v>3629.44</v>
      </c>
      <c r="H150" s="47">
        <v>3629.44</v>
      </c>
      <c r="I150" s="57">
        <f t="shared" si="18"/>
        <v>0</v>
      </c>
      <c r="J150" s="47">
        <v>2811.39</v>
      </c>
      <c r="K150" s="47">
        <v>2811.39</v>
      </c>
      <c r="L150" s="57">
        <f t="shared" si="19"/>
        <v>0</v>
      </c>
      <c r="M150" s="47">
        <v>1749.35</v>
      </c>
      <c r="N150" s="47">
        <v>1749.35</v>
      </c>
      <c r="O150" s="57">
        <f t="shared" si="20"/>
        <v>0</v>
      </c>
      <c r="P150" s="47">
        <v>3069.73</v>
      </c>
      <c r="Q150" s="47">
        <v>3069.73</v>
      </c>
      <c r="R150" s="57">
        <f t="shared" si="21"/>
        <v>0</v>
      </c>
      <c r="S150" s="47">
        <v>3198.37</v>
      </c>
      <c r="T150" s="47">
        <v>3198.37</v>
      </c>
      <c r="U150" s="57">
        <f t="shared" si="22"/>
        <v>0</v>
      </c>
      <c r="V150" s="47">
        <v>4281.4799999999996</v>
      </c>
      <c r="W150" s="47">
        <v>4281.4799999999996</v>
      </c>
      <c r="X150" s="58">
        <f t="shared" si="23"/>
        <v>0</v>
      </c>
    </row>
    <row r="151" spans="1:24" x14ac:dyDescent="0.2">
      <c r="A151" s="46" t="s">
        <v>407</v>
      </c>
      <c r="B151" s="46" t="s">
        <v>84</v>
      </c>
      <c r="C151" s="57">
        <f t="shared" si="16"/>
        <v>0</v>
      </c>
      <c r="D151" s="47">
        <v>4416.3900000000003</v>
      </c>
      <c r="E151" s="47">
        <v>4416.3900000000003</v>
      </c>
      <c r="F151" s="57">
        <f t="shared" si="17"/>
        <v>0</v>
      </c>
      <c r="G151" s="47">
        <v>3747.12</v>
      </c>
      <c r="H151" s="47">
        <v>3747.12</v>
      </c>
      <c r="I151" s="57">
        <f t="shared" si="18"/>
        <v>0</v>
      </c>
      <c r="J151" s="47">
        <v>2902.54</v>
      </c>
      <c r="K151" s="47">
        <v>2902.54</v>
      </c>
      <c r="L151" s="57">
        <f t="shared" si="19"/>
        <v>0</v>
      </c>
      <c r="M151" s="47">
        <v>1806.07</v>
      </c>
      <c r="N151" s="47">
        <v>1806.07</v>
      </c>
      <c r="O151" s="57">
        <f t="shared" si="20"/>
        <v>0</v>
      </c>
      <c r="P151" s="47">
        <v>3169.66</v>
      </c>
      <c r="Q151" s="47">
        <v>3169.66</v>
      </c>
      <c r="R151" s="57">
        <f t="shared" si="21"/>
        <v>0</v>
      </c>
      <c r="S151" s="47">
        <v>3303.2</v>
      </c>
      <c r="T151" s="47">
        <v>3303.2</v>
      </c>
      <c r="U151" s="57">
        <f t="shared" si="22"/>
        <v>0</v>
      </c>
      <c r="V151" s="47">
        <v>4418.92</v>
      </c>
      <c r="W151" s="47">
        <v>4418.92</v>
      </c>
      <c r="X151" s="58">
        <f t="shared" si="23"/>
        <v>0</v>
      </c>
    </row>
    <row r="152" spans="1:24" x14ac:dyDescent="0.2">
      <c r="A152" s="46" t="s">
        <v>408</v>
      </c>
      <c r="B152" s="46" t="s">
        <v>74</v>
      </c>
      <c r="C152" s="57">
        <f t="shared" si="16"/>
        <v>0</v>
      </c>
      <c r="D152" s="47">
        <v>5460.26</v>
      </c>
      <c r="E152" s="47">
        <v>5460.26</v>
      </c>
      <c r="F152" s="57">
        <f t="shared" si="17"/>
        <v>0</v>
      </c>
      <c r="G152" s="47">
        <v>4632.8</v>
      </c>
      <c r="H152" s="47">
        <v>4632.8</v>
      </c>
      <c r="I152" s="57">
        <f t="shared" si="18"/>
        <v>0</v>
      </c>
      <c r="J152" s="47">
        <v>3588.6</v>
      </c>
      <c r="K152" s="47">
        <v>3588.6</v>
      </c>
      <c r="L152" s="57">
        <f t="shared" si="19"/>
        <v>0</v>
      </c>
      <c r="M152" s="47">
        <v>2232.96</v>
      </c>
      <c r="N152" s="47">
        <v>2232.96</v>
      </c>
      <c r="O152" s="57">
        <f t="shared" si="20"/>
        <v>0</v>
      </c>
      <c r="P152" s="47">
        <v>3919.9</v>
      </c>
      <c r="Q152" s="47">
        <v>3919.9</v>
      </c>
      <c r="R152" s="57">
        <f t="shared" si="21"/>
        <v>0</v>
      </c>
      <c r="S152" s="47">
        <v>4083.57</v>
      </c>
      <c r="T152" s="47">
        <v>4083.57</v>
      </c>
      <c r="U152" s="57">
        <f t="shared" si="22"/>
        <v>0</v>
      </c>
      <c r="V152" s="47">
        <v>5464.49</v>
      </c>
      <c r="W152" s="47">
        <v>5464.49</v>
      </c>
      <c r="X152" s="58">
        <f t="shared" si="23"/>
        <v>0</v>
      </c>
    </row>
    <row r="153" spans="1:24" x14ac:dyDescent="0.2">
      <c r="A153" s="46" t="s">
        <v>409</v>
      </c>
      <c r="B153" s="46" t="s">
        <v>132</v>
      </c>
      <c r="C153" s="57">
        <f t="shared" si="16"/>
        <v>0</v>
      </c>
      <c r="D153" s="47">
        <v>2803.13</v>
      </c>
      <c r="E153" s="47">
        <v>2803.13</v>
      </c>
      <c r="F153" s="57">
        <f t="shared" si="17"/>
        <v>0</v>
      </c>
      <c r="G153" s="47">
        <v>2378.34</v>
      </c>
      <c r="H153" s="47">
        <v>2378.34</v>
      </c>
      <c r="I153" s="57">
        <f t="shared" si="18"/>
        <v>0</v>
      </c>
      <c r="J153" s="47">
        <v>1842.28</v>
      </c>
      <c r="K153" s="47">
        <v>1842.28</v>
      </c>
      <c r="L153" s="57">
        <f t="shared" si="19"/>
        <v>0</v>
      </c>
      <c r="M153" s="47">
        <v>1146.33</v>
      </c>
      <c r="N153" s="47">
        <v>1146.33</v>
      </c>
      <c r="O153" s="57">
        <f t="shared" si="20"/>
        <v>0</v>
      </c>
      <c r="P153" s="47">
        <v>2011.88</v>
      </c>
      <c r="Q153" s="47">
        <v>2011.88</v>
      </c>
      <c r="R153" s="57">
        <f t="shared" si="21"/>
        <v>0</v>
      </c>
      <c r="S153" s="47">
        <v>2096.52</v>
      </c>
      <c r="T153" s="47">
        <v>2096.52</v>
      </c>
      <c r="U153" s="57">
        <f t="shared" si="22"/>
        <v>0</v>
      </c>
      <c r="V153" s="47">
        <v>2806.42</v>
      </c>
      <c r="W153" s="47">
        <v>2806.42</v>
      </c>
      <c r="X153" s="58">
        <f t="shared" si="23"/>
        <v>0</v>
      </c>
    </row>
    <row r="154" spans="1:24" x14ac:dyDescent="0.2">
      <c r="A154" s="46" t="s">
        <v>410</v>
      </c>
      <c r="B154" s="46" t="s">
        <v>105</v>
      </c>
      <c r="C154" s="57">
        <f t="shared" si="16"/>
        <v>0</v>
      </c>
      <c r="D154" s="47">
        <v>4277.6899999999996</v>
      </c>
      <c r="E154" s="47">
        <v>4277.6899999999996</v>
      </c>
      <c r="F154" s="57">
        <f t="shared" si="17"/>
        <v>0</v>
      </c>
      <c r="G154" s="47">
        <v>3629.44</v>
      </c>
      <c r="H154" s="47">
        <v>3629.44</v>
      </c>
      <c r="I154" s="57">
        <f t="shared" si="18"/>
        <v>0</v>
      </c>
      <c r="J154" s="47">
        <v>2811.39</v>
      </c>
      <c r="K154" s="47">
        <v>2811.39</v>
      </c>
      <c r="L154" s="57">
        <f t="shared" si="19"/>
        <v>0</v>
      </c>
      <c r="M154" s="47">
        <v>1749.35</v>
      </c>
      <c r="N154" s="47">
        <v>1749.35</v>
      </c>
      <c r="O154" s="57">
        <f t="shared" si="20"/>
        <v>0</v>
      </c>
      <c r="P154" s="47">
        <v>3069.73</v>
      </c>
      <c r="Q154" s="47">
        <v>3069.73</v>
      </c>
      <c r="R154" s="57">
        <f t="shared" si="21"/>
        <v>0</v>
      </c>
      <c r="S154" s="47">
        <v>3198.37</v>
      </c>
      <c r="T154" s="47">
        <v>3198.37</v>
      </c>
      <c r="U154" s="57">
        <f t="shared" si="22"/>
        <v>0</v>
      </c>
      <c r="V154" s="47">
        <v>4281.4799999999996</v>
      </c>
      <c r="W154" s="47">
        <v>4281.4799999999996</v>
      </c>
      <c r="X154" s="58">
        <f t="shared" si="23"/>
        <v>0</v>
      </c>
    </row>
    <row r="155" spans="1:24" x14ac:dyDescent="0.2">
      <c r="A155" s="46" t="s">
        <v>411</v>
      </c>
      <c r="B155" s="46" t="s">
        <v>68</v>
      </c>
      <c r="C155" s="57">
        <f t="shared" si="16"/>
        <v>0</v>
      </c>
      <c r="D155" s="47">
        <v>4306.8900000000003</v>
      </c>
      <c r="E155" s="47">
        <v>4306.8900000000003</v>
      </c>
      <c r="F155" s="57">
        <f t="shared" si="17"/>
        <v>0</v>
      </c>
      <c r="G155" s="47">
        <v>3654.22</v>
      </c>
      <c r="H155" s="47">
        <v>3654.22</v>
      </c>
      <c r="I155" s="57">
        <f t="shared" si="18"/>
        <v>0</v>
      </c>
      <c r="J155" s="47">
        <v>2830.58</v>
      </c>
      <c r="K155" s="47">
        <v>2830.58</v>
      </c>
      <c r="L155" s="57">
        <f t="shared" si="19"/>
        <v>0</v>
      </c>
      <c r="M155" s="47">
        <v>1761.3</v>
      </c>
      <c r="N155" s="47">
        <v>1761.3</v>
      </c>
      <c r="O155" s="57">
        <f t="shared" si="20"/>
        <v>0</v>
      </c>
      <c r="P155" s="47">
        <v>3092.35</v>
      </c>
      <c r="Q155" s="47">
        <v>3092.35</v>
      </c>
      <c r="R155" s="57">
        <f t="shared" si="21"/>
        <v>0</v>
      </c>
      <c r="S155" s="47">
        <v>3219.34</v>
      </c>
      <c r="T155" s="47">
        <v>3219.34</v>
      </c>
      <c r="U155" s="57">
        <f t="shared" si="22"/>
        <v>0</v>
      </c>
      <c r="V155" s="47">
        <v>2364.17</v>
      </c>
      <c r="W155" s="47">
        <v>2364.17</v>
      </c>
      <c r="X155" s="58">
        <f t="shared" si="23"/>
        <v>0</v>
      </c>
    </row>
    <row r="156" spans="1:24" x14ac:dyDescent="0.2">
      <c r="A156" s="46" t="s">
        <v>412</v>
      </c>
      <c r="B156" s="46" t="s">
        <v>68</v>
      </c>
      <c r="C156" s="57">
        <f t="shared" si="16"/>
        <v>0</v>
      </c>
      <c r="D156" s="49"/>
      <c r="E156" s="49"/>
      <c r="F156" s="57">
        <f t="shared" si="17"/>
        <v>0</v>
      </c>
      <c r="G156" s="49"/>
      <c r="H156" s="49"/>
      <c r="I156" s="57">
        <f t="shared" si="18"/>
        <v>0</v>
      </c>
      <c r="J156" s="49"/>
      <c r="K156" s="49"/>
      <c r="L156" s="57">
        <f t="shared" si="19"/>
        <v>0</v>
      </c>
      <c r="M156" s="49"/>
      <c r="N156" s="49"/>
      <c r="O156" s="57">
        <f t="shared" si="20"/>
        <v>0</v>
      </c>
      <c r="P156" s="49"/>
      <c r="Q156" s="49"/>
      <c r="R156" s="57">
        <f t="shared" si="21"/>
        <v>0</v>
      </c>
      <c r="S156" s="49"/>
      <c r="T156" s="49"/>
      <c r="U156" s="57">
        <f t="shared" si="22"/>
        <v>0</v>
      </c>
      <c r="V156" s="47">
        <v>1946.97</v>
      </c>
      <c r="W156" s="47">
        <v>1946.97</v>
      </c>
      <c r="X156" s="58">
        <f t="shared" si="23"/>
        <v>0</v>
      </c>
    </row>
    <row r="157" spans="1:24" x14ac:dyDescent="0.2">
      <c r="A157" s="46" t="s">
        <v>413</v>
      </c>
      <c r="B157" s="46" t="s">
        <v>18</v>
      </c>
      <c r="C157" s="57">
        <f t="shared" si="16"/>
        <v>0</v>
      </c>
      <c r="D157" s="47">
        <v>5460.26</v>
      </c>
      <c r="E157" s="47">
        <v>5460.26</v>
      </c>
      <c r="F157" s="57">
        <f t="shared" si="17"/>
        <v>0</v>
      </c>
      <c r="G157" s="47">
        <v>4632.8</v>
      </c>
      <c r="H157" s="47">
        <v>4632.8</v>
      </c>
      <c r="I157" s="57">
        <f t="shared" si="18"/>
        <v>0</v>
      </c>
      <c r="J157" s="47">
        <v>3588.6</v>
      </c>
      <c r="K157" s="47">
        <v>3588.6</v>
      </c>
      <c r="L157" s="57">
        <f t="shared" si="19"/>
        <v>0</v>
      </c>
      <c r="M157" s="47">
        <v>2232.96</v>
      </c>
      <c r="N157" s="47">
        <v>2232.96</v>
      </c>
      <c r="O157" s="57">
        <f t="shared" si="20"/>
        <v>0</v>
      </c>
      <c r="P157" s="47">
        <v>3919.9</v>
      </c>
      <c r="Q157" s="47">
        <v>3919.9</v>
      </c>
      <c r="R157" s="57">
        <f t="shared" si="21"/>
        <v>0</v>
      </c>
      <c r="S157" s="47">
        <v>4083.57</v>
      </c>
      <c r="T157" s="47">
        <v>4083.57</v>
      </c>
      <c r="U157" s="57">
        <f t="shared" si="22"/>
        <v>0</v>
      </c>
      <c r="V157" s="47">
        <v>5464.49</v>
      </c>
      <c r="W157" s="47">
        <v>5464.49</v>
      </c>
      <c r="X157" s="58">
        <f t="shared" si="23"/>
        <v>0</v>
      </c>
    </row>
    <row r="158" spans="1:24" x14ac:dyDescent="0.2">
      <c r="A158" s="46" t="s">
        <v>414</v>
      </c>
      <c r="B158" s="46" t="s">
        <v>55</v>
      </c>
      <c r="C158" s="57">
        <f t="shared" si="16"/>
        <v>0</v>
      </c>
      <c r="D158" s="47">
        <v>2803.13</v>
      </c>
      <c r="E158" s="47">
        <v>2803.13</v>
      </c>
      <c r="F158" s="57">
        <f t="shared" si="17"/>
        <v>0</v>
      </c>
      <c r="G158" s="47">
        <v>2378.34</v>
      </c>
      <c r="H158" s="47">
        <v>2378.34</v>
      </c>
      <c r="I158" s="57">
        <f t="shared" si="18"/>
        <v>0</v>
      </c>
      <c r="J158" s="47">
        <v>1842.28</v>
      </c>
      <c r="K158" s="47">
        <v>1842.28</v>
      </c>
      <c r="L158" s="57">
        <f t="shared" si="19"/>
        <v>0</v>
      </c>
      <c r="M158" s="47">
        <v>1146.33</v>
      </c>
      <c r="N158" s="47">
        <v>1146.33</v>
      </c>
      <c r="O158" s="57">
        <f t="shared" si="20"/>
        <v>0</v>
      </c>
      <c r="P158" s="47">
        <v>2011.88</v>
      </c>
      <c r="Q158" s="47">
        <v>2011.88</v>
      </c>
      <c r="R158" s="57">
        <f t="shared" si="21"/>
        <v>0</v>
      </c>
      <c r="S158" s="47">
        <v>2096.52</v>
      </c>
      <c r="T158" s="47">
        <v>2096.52</v>
      </c>
      <c r="U158" s="57">
        <f t="shared" si="22"/>
        <v>0</v>
      </c>
      <c r="V158" s="47">
        <v>2804.1</v>
      </c>
      <c r="W158" s="47">
        <v>2804.1</v>
      </c>
      <c r="X158" s="58">
        <f t="shared" si="23"/>
        <v>0</v>
      </c>
    </row>
    <row r="159" spans="1:24" x14ac:dyDescent="0.2">
      <c r="A159" s="46" t="s">
        <v>415</v>
      </c>
      <c r="B159" s="46" t="s">
        <v>159</v>
      </c>
      <c r="C159" s="57">
        <f t="shared" si="16"/>
        <v>0</v>
      </c>
      <c r="D159" s="47">
        <v>4284.99</v>
      </c>
      <c r="E159" s="47">
        <v>4284.99</v>
      </c>
      <c r="F159" s="57">
        <f t="shared" si="17"/>
        <v>0</v>
      </c>
      <c r="G159" s="47">
        <v>3635.63</v>
      </c>
      <c r="H159" s="47">
        <v>3635.63</v>
      </c>
      <c r="I159" s="57">
        <f t="shared" si="18"/>
        <v>0</v>
      </c>
      <c r="J159" s="47">
        <v>2816.19</v>
      </c>
      <c r="K159" s="47">
        <v>2816.19</v>
      </c>
      <c r="L159" s="57">
        <f t="shared" si="19"/>
        <v>0</v>
      </c>
      <c r="M159" s="47">
        <v>1752.34</v>
      </c>
      <c r="N159" s="47">
        <v>1752.34</v>
      </c>
      <c r="O159" s="57">
        <f t="shared" si="20"/>
        <v>0</v>
      </c>
      <c r="P159" s="47">
        <v>3075.96</v>
      </c>
      <c r="Q159" s="47">
        <v>3075.96</v>
      </c>
      <c r="R159" s="57">
        <f t="shared" si="21"/>
        <v>0</v>
      </c>
      <c r="S159" s="47">
        <v>3203.03</v>
      </c>
      <c r="T159" s="47">
        <v>3203.03</v>
      </c>
      <c r="U159" s="57">
        <f t="shared" si="22"/>
        <v>0</v>
      </c>
      <c r="V159" s="47">
        <v>4287.7299999999996</v>
      </c>
      <c r="W159" s="47">
        <v>4287.7299999999996</v>
      </c>
      <c r="X159" s="58">
        <f t="shared" si="23"/>
        <v>0</v>
      </c>
    </row>
    <row r="160" spans="1:24" x14ac:dyDescent="0.2">
      <c r="A160" s="46" t="s">
        <v>416</v>
      </c>
      <c r="B160" s="46" t="s">
        <v>141</v>
      </c>
      <c r="C160" s="57">
        <f t="shared" si="16"/>
        <v>0</v>
      </c>
      <c r="D160" s="47">
        <v>2788.53</v>
      </c>
      <c r="E160" s="47">
        <v>2788.53</v>
      </c>
      <c r="F160" s="57">
        <f t="shared" si="17"/>
        <v>0</v>
      </c>
      <c r="G160" s="47">
        <v>2365.9499999999998</v>
      </c>
      <c r="H160" s="47">
        <v>2365.9499999999998</v>
      </c>
      <c r="I160" s="57">
        <f t="shared" si="18"/>
        <v>0</v>
      </c>
      <c r="J160" s="47">
        <v>1832.68</v>
      </c>
      <c r="K160" s="47">
        <v>1832.68</v>
      </c>
      <c r="L160" s="57">
        <f t="shared" si="19"/>
        <v>0</v>
      </c>
      <c r="M160" s="47">
        <v>1140.3599999999999</v>
      </c>
      <c r="N160" s="47">
        <v>1140.3599999999999</v>
      </c>
      <c r="O160" s="57">
        <f t="shared" si="20"/>
        <v>0</v>
      </c>
      <c r="P160" s="47">
        <v>2001.72</v>
      </c>
      <c r="Q160" s="47">
        <v>2001.72</v>
      </c>
      <c r="R160" s="57">
        <f t="shared" si="21"/>
        <v>0</v>
      </c>
      <c r="S160" s="47">
        <v>2084.88</v>
      </c>
      <c r="T160" s="47">
        <v>2084.88</v>
      </c>
      <c r="U160" s="57">
        <f t="shared" si="22"/>
        <v>0</v>
      </c>
      <c r="V160" s="47">
        <v>2789.26</v>
      </c>
      <c r="W160" s="47">
        <v>2789.26</v>
      </c>
      <c r="X160" s="58">
        <f t="shared" si="23"/>
        <v>0</v>
      </c>
    </row>
    <row r="161" spans="1:24" x14ac:dyDescent="0.2">
      <c r="A161" s="46" t="s">
        <v>417</v>
      </c>
      <c r="B161" s="46" t="s">
        <v>22</v>
      </c>
      <c r="C161" s="57">
        <f t="shared" si="16"/>
        <v>0</v>
      </c>
      <c r="D161" s="47">
        <v>4430.99</v>
      </c>
      <c r="E161" s="47">
        <v>4430.99</v>
      </c>
      <c r="F161" s="57">
        <f t="shared" si="17"/>
        <v>0</v>
      </c>
      <c r="G161" s="47">
        <v>3759.51</v>
      </c>
      <c r="H161" s="47">
        <v>3759.51</v>
      </c>
      <c r="I161" s="57">
        <f t="shared" si="18"/>
        <v>0</v>
      </c>
      <c r="J161" s="47">
        <v>2912.14</v>
      </c>
      <c r="K161" s="47">
        <v>2912.14</v>
      </c>
      <c r="L161" s="57">
        <f t="shared" si="19"/>
        <v>0</v>
      </c>
      <c r="M161" s="47">
        <v>1812.05</v>
      </c>
      <c r="N161" s="47">
        <v>1812.05</v>
      </c>
      <c r="O161" s="57">
        <f t="shared" si="20"/>
        <v>0</v>
      </c>
      <c r="P161" s="47">
        <v>3179.8</v>
      </c>
      <c r="Q161" s="47">
        <v>3179.8</v>
      </c>
      <c r="R161" s="57">
        <f t="shared" si="21"/>
        <v>0</v>
      </c>
      <c r="S161" s="47">
        <v>3312.51</v>
      </c>
      <c r="T161" s="47">
        <v>3312.51</v>
      </c>
      <c r="U161" s="57">
        <f t="shared" si="22"/>
        <v>0</v>
      </c>
      <c r="V161" s="47">
        <v>4433.75</v>
      </c>
      <c r="W161" s="47">
        <v>4433.75</v>
      </c>
      <c r="X161" s="58">
        <f t="shared" si="23"/>
        <v>0</v>
      </c>
    </row>
    <row r="162" spans="1:24" x14ac:dyDescent="0.2">
      <c r="A162" s="46" t="s">
        <v>418</v>
      </c>
      <c r="B162" s="46" t="s">
        <v>187</v>
      </c>
      <c r="C162" s="57">
        <f t="shared" si="16"/>
        <v>0</v>
      </c>
      <c r="D162" s="47">
        <v>5482.16</v>
      </c>
      <c r="E162" s="47">
        <v>5482.16</v>
      </c>
      <c r="F162" s="57">
        <f t="shared" si="17"/>
        <v>0</v>
      </c>
      <c r="G162" s="47">
        <v>4651.38</v>
      </c>
      <c r="H162" s="47">
        <v>4651.38</v>
      </c>
      <c r="I162" s="57">
        <f t="shared" si="18"/>
        <v>0</v>
      </c>
      <c r="J162" s="47">
        <v>3602.99</v>
      </c>
      <c r="K162" s="47">
        <v>3602.99</v>
      </c>
      <c r="L162" s="57">
        <f t="shared" si="19"/>
        <v>0</v>
      </c>
      <c r="M162" s="47">
        <v>2241.92</v>
      </c>
      <c r="N162" s="47">
        <v>2241.92</v>
      </c>
      <c r="O162" s="57">
        <f t="shared" si="20"/>
        <v>0</v>
      </c>
      <c r="P162" s="47">
        <v>3936.29</v>
      </c>
      <c r="Q162" s="47">
        <v>3936.29</v>
      </c>
      <c r="R162" s="57">
        <f t="shared" si="21"/>
        <v>0</v>
      </c>
      <c r="S162" s="47">
        <v>4099.87</v>
      </c>
      <c r="T162" s="47">
        <v>4099.87</v>
      </c>
      <c r="U162" s="57">
        <f t="shared" si="22"/>
        <v>0</v>
      </c>
      <c r="V162" s="47">
        <v>5485.57</v>
      </c>
      <c r="W162" s="47">
        <v>5485.57</v>
      </c>
      <c r="X162" s="58">
        <f t="shared" si="23"/>
        <v>0</v>
      </c>
    </row>
    <row r="163" spans="1:24" x14ac:dyDescent="0.2">
      <c r="A163" s="46" t="s">
        <v>419</v>
      </c>
      <c r="B163" s="46" t="s">
        <v>114</v>
      </c>
      <c r="C163" s="57">
        <f t="shared" si="16"/>
        <v>0</v>
      </c>
      <c r="D163" s="47">
        <v>2817.73</v>
      </c>
      <c r="E163" s="47">
        <v>2817.73</v>
      </c>
      <c r="F163" s="57">
        <f t="shared" si="17"/>
        <v>0</v>
      </c>
      <c r="G163" s="47">
        <v>2390.7199999999998</v>
      </c>
      <c r="H163" s="47">
        <v>2390.7199999999998</v>
      </c>
      <c r="I163" s="57">
        <f t="shared" si="18"/>
        <v>0</v>
      </c>
      <c r="J163" s="47">
        <v>1851.87</v>
      </c>
      <c r="K163" s="47">
        <v>1851.87</v>
      </c>
      <c r="L163" s="57">
        <f t="shared" si="19"/>
        <v>0</v>
      </c>
      <c r="M163" s="47">
        <v>1152.31</v>
      </c>
      <c r="N163" s="47">
        <v>1152.31</v>
      </c>
      <c r="O163" s="57">
        <f t="shared" si="20"/>
        <v>0</v>
      </c>
      <c r="P163" s="47">
        <v>2022.02</v>
      </c>
      <c r="Q163" s="47">
        <v>2022.02</v>
      </c>
      <c r="R163" s="57">
        <f t="shared" si="21"/>
        <v>0</v>
      </c>
      <c r="S163" s="47">
        <v>2108.17</v>
      </c>
      <c r="T163" s="47">
        <v>2108.17</v>
      </c>
      <c r="U163" s="57">
        <f t="shared" si="22"/>
        <v>0</v>
      </c>
      <c r="V163" s="47">
        <v>2818.92</v>
      </c>
      <c r="W163" s="47">
        <v>2818.92</v>
      </c>
      <c r="X163" s="58">
        <f t="shared" si="23"/>
        <v>0</v>
      </c>
    </row>
    <row r="164" spans="1:24" x14ac:dyDescent="0.2">
      <c r="A164" s="46" t="s">
        <v>420</v>
      </c>
      <c r="B164" s="46" t="s">
        <v>193</v>
      </c>
      <c r="C164" s="57">
        <f t="shared" si="16"/>
        <v>0</v>
      </c>
      <c r="D164" s="47">
        <v>4277.6899999999996</v>
      </c>
      <c r="E164" s="47">
        <v>4277.6899999999996</v>
      </c>
      <c r="F164" s="57">
        <f t="shared" si="17"/>
        <v>0</v>
      </c>
      <c r="G164" s="47">
        <v>3629.44</v>
      </c>
      <c r="H164" s="47">
        <v>3629.44</v>
      </c>
      <c r="I164" s="57">
        <f t="shared" si="18"/>
        <v>0</v>
      </c>
      <c r="J164" s="47">
        <v>2811.39</v>
      </c>
      <c r="K164" s="47">
        <v>2811.39</v>
      </c>
      <c r="L164" s="57">
        <f t="shared" si="19"/>
        <v>0</v>
      </c>
      <c r="M164" s="47">
        <v>1749.35</v>
      </c>
      <c r="N164" s="47">
        <v>1749.35</v>
      </c>
      <c r="O164" s="57">
        <f t="shared" si="20"/>
        <v>0</v>
      </c>
      <c r="P164" s="47">
        <v>3069.73</v>
      </c>
      <c r="Q164" s="47">
        <v>3069.73</v>
      </c>
      <c r="R164" s="57">
        <f t="shared" si="21"/>
        <v>0</v>
      </c>
      <c r="S164" s="47">
        <v>3198.37</v>
      </c>
      <c r="T164" s="47">
        <v>3198.37</v>
      </c>
      <c r="U164" s="57">
        <f t="shared" si="22"/>
        <v>0</v>
      </c>
      <c r="V164" s="47">
        <v>4281.4799999999996</v>
      </c>
      <c r="W164" s="47">
        <v>4281.4799999999996</v>
      </c>
      <c r="X164" s="58">
        <f t="shared" si="23"/>
        <v>0</v>
      </c>
    </row>
    <row r="165" spans="1:24" x14ac:dyDescent="0.2">
      <c r="A165" s="46" t="s">
        <v>421</v>
      </c>
      <c r="B165" s="46" t="s">
        <v>109</v>
      </c>
      <c r="C165" s="57">
        <f t="shared" si="16"/>
        <v>0</v>
      </c>
      <c r="D165" s="47">
        <v>4438.29</v>
      </c>
      <c r="E165" s="47">
        <v>4438.29</v>
      </c>
      <c r="F165" s="57">
        <f t="shared" si="17"/>
        <v>0</v>
      </c>
      <c r="G165" s="47">
        <v>3765.7</v>
      </c>
      <c r="H165" s="47">
        <v>3765.7</v>
      </c>
      <c r="I165" s="57">
        <f t="shared" si="18"/>
        <v>0</v>
      </c>
      <c r="J165" s="47">
        <v>2916.94</v>
      </c>
      <c r="K165" s="47">
        <v>2916.94</v>
      </c>
      <c r="L165" s="57">
        <f t="shared" si="19"/>
        <v>0</v>
      </c>
      <c r="M165" s="47">
        <v>1815.03</v>
      </c>
      <c r="N165" s="47">
        <v>1815.03</v>
      </c>
      <c r="O165" s="57">
        <f t="shared" si="20"/>
        <v>0</v>
      </c>
      <c r="P165" s="47">
        <v>3186.05</v>
      </c>
      <c r="Q165" s="47">
        <v>3186.05</v>
      </c>
      <c r="R165" s="57">
        <f t="shared" si="21"/>
        <v>0</v>
      </c>
      <c r="S165" s="47">
        <v>3319.5</v>
      </c>
      <c r="T165" s="47">
        <v>3319.5</v>
      </c>
      <c r="U165" s="57">
        <f t="shared" si="22"/>
        <v>0</v>
      </c>
      <c r="V165" s="47">
        <v>4442.34</v>
      </c>
      <c r="W165" s="47">
        <v>4442.34</v>
      </c>
      <c r="X165" s="58">
        <f t="shared" si="23"/>
        <v>0</v>
      </c>
    </row>
    <row r="166" spans="1:24" x14ac:dyDescent="0.2">
      <c r="A166" s="46" t="s">
        <v>422</v>
      </c>
      <c r="B166" s="46" t="s">
        <v>190</v>
      </c>
      <c r="C166" s="57">
        <f t="shared" si="16"/>
        <v>0</v>
      </c>
      <c r="D166" s="47">
        <v>5452.96</v>
      </c>
      <c r="E166" s="47">
        <v>5452.96</v>
      </c>
      <c r="F166" s="57">
        <f t="shared" si="17"/>
        <v>0</v>
      </c>
      <c r="G166" s="47">
        <v>4626.6099999999997</v>
      </c>
      <c r="H166" s="47">
        <v>4626.6099999999997</v>
      </c>
      <c r="I166" s="57">
        <f t="shared" si="18"/>
        <v>0</v>
      </c>
      <c r="J166" s="47">
        <v>3583.8</v>
      </c>
      <c r="K166" s="47">
        <v>3583.8</v>
      </c>
      <c r="L166" s="57">
        <f t="shared" si="19"/>
        <v>0</v>
      </c>
      <c r="M166" s="47">
        <v>2229.98</v>
      </c>
      <c r="N166" s="47">
        <v>2229.98</v>
      </c>
      <c r="O166" s="57">
        <f t="shared" si="20"/>
        <v>0</v>
      </c>
      <c r="P166" s="47">
        <v>3913.67</v>
      </c>
      <c r="Q166" s="47">
        <v>3913.67</v>
      </c>
      <c r="R166" s="57">
        <f t="shared" si="21"/>
        <v>0</v>
      </c>
      <c r="S166" s="47">
        <v>4076.58</v>
      </c>
      <c r="T166" s="47">
        <v>4076.58</v>
      </c>
      <c r="U166" s="57">
        <f t="shared" si="22"/>
        <v>0</v>
      </c>
      <c r="V166" s="47">
        <v>5458.24</v>
      </c>
      <c r="W166" s="47">
        <v>5458.24</v>
      </c>
      <c r="X166" s="58">
        <f t="shared" si="23"/>
        <v>0</v>
      </c>
    </row>
    <row r="167" spans="1:24" x14ac:dyDescent="0.2">
      <c r="A167" s="46" t="s">
        <v>423</v>
      </c>
      <c r="B167" s="46" t="s">
        <v>57</v>
      </c>
      <c r="C167" s="57">
        <f t="shared" si="16"/>
        <v>0</v>
      </c>
      <c r="D167" s="47">
        <v>2817.73</v>
      </c>
      <c r="E167" s="47">
        <v>2817.73</v>
      </c>
      <c r="F167" s="57">
        <f t="shared" si="17"/>
        <v>0</v>
      </c>
      <c r="G167" s="47">
        <v>2390.7199999999998</v>
      </c>
      <c r="H167" s="47">
        <v>2390.7199999999998</v>
      </c>
      <c r="I167" s="57">
        <f t="shared" si="18"/>
        <v>0</v>
      </c>
      <c r="J167" s="47">
        <v>1851.87</v>
      </c>
      <c r="K167" s="47">
        <v>1851.87</v>
      </c>
      <c r="L167" s="57">
        <f t="shared" si="19"/>
        <v>0</v>
      </c>
      <c r="M167" s="47">
        <v>1152.31</v>
      </c>
      <c r="N167" s="47">
        <v>1152.31</v>
      </c>
      <c r="O167" s="57">
        <f t="shared" si="20"/>
        <v>0</v>
      </c>
      <c r="P167" s="47">
        <v>2022.02</v>
      </c>
      <c r="Q167" s="47">
        <v>2022.02</v>
      </c>
      <c r="R167" s="57">
        <f t="shared" si="21"/>
        <v>0</v>
      </c>
      <c r="S167" s="47">
        <v>2105.85</v>
      </c>
      <c r="T167" s="47">
        <v>2105.85</v>
      </c>
      <c r="U167" s="57">
        <f t="shared" si="22"/>
        <v>0</v>
      </c>
      <c r="V167" s="47">
        <v>2818.92</v>
      </c>
      <c r="W167" s="47">
        <v>2818.92</v>
      </c>
      <c r="X167" s="58">
        <f t="shared" si="23"/>
        <v>0</v>
      </c>
    </row>
    <row r="168" spans="1:24" x14ac:dyDescent="0.2">
      <c r="A168" s="46" t="s">
        <v>424</v>
      </c>
      <c r="B168" s="46" t="s">
        <v>165</v>
      </c>
      <c r="C168" s="57">
        <f t="shared" si="16"/>
        <v>0</v>
      </c>
      <c r="D168" s="47">
        <v>4284.99</v>
      </c>
      <c r="E168" s="47">
        <v>4284.99</v>
      </c>
      <c r="F168" s="57">
        <f t="shared" si="17"/>
        <v>0</v>
      </c>
      <c r="G168" s="47">
        <v>3635.63</v>
      </c>
      <c r="H168" s="47">
        <v>3635.63</v>
      </c>
      <c r="I168" s="57">
        <f t="shared" si="18"/>
        <v>0</v>
      </c>
      <c r="J168" s="47">
        <v>2816.19</v>
      </c>
      <c r="K168" s="47">
        <v>2816.19</v>
      </c>
      <c r="L168" s="57">
        <f t="shared" si="19"/>
        <v>0</v>
      </c>
      <c r="M168" s="47">
        <v>1752.34</v>
      </c>
      <c r="N168" s="47">
        <v>1752.34</v>
      </c>
      <c r="O168" s="57">
        <f t="shared" si="20"/>
        <v>0</v>
      </c>
      <c r="P168" s="47">
        <v>3075.96</v>
      </c>
      <c r="Q168" s="47">
        <v>3075.96</v>
      </c>
      <c r="R168" s="57">
        <f t="shared" si="21"/>
        <v>0</v>
      </c>
      <c r="S168" s="47">
        <v>3203.03</v>
      </c>
      <c r="T168" s="47">
        <v>3203.03</v>
      </c>
      <c r="U168" s="57">
        <f t="shared" si="22"/>
        <v>0</v>
      </c>
      <c r="V168" s="47">
        <v>4287.7299999999996</v>
      </c>
      <c r="W168" s="47">
        <v>4287.7299999999996</v>
      </c>
      <c r="X168" s="58">
        <f t="shared" si="23"/>
        <v>0</v>
      </c>
    </row>
    <row r="169" spans="1:24" x14ac:dyDescent="0.2">
      <c r="A169" s="46" t="s">
        <v>425</v>
      </c>
      <c r="B169" s="46" t="s">
        <v>166</v>
      </c>
      <c r="C169" s="57">
        <f t="shared" si="16"/>
        <v>0</v>
      </c>
      <c r="D169" s="47">
        <v>4438.29</v>
      </c>
      <c r="E169" s="47">
        <v>4438.29</v>
      </c>
      <c r="F169" s="57">
        <f t="shared" si="17"/>
        <v>0</v>
      </c>
      <c r="G169" s="47">
        <v>3765.7</v>
      </c>
      <c r="H169" s="47">
        <v>3765.7</v>
      </c>
      <c r="I169" s="57">
        <f t="shared" si="18"/>
        <v>0</v>
      </c>
      <c r="J169" s="47">
        <v>2916.94</v>
      </c>
      <c r="K169" s="47">
        <v>2916.94</v>
      </c>
      <c r="L169" s="57">
        <f t="shared" si="19"/>
        <v>0</v>
      </c>
      <c r="M169" s="47">
        <v>1815.03</v>
      </c>
      <c r="N169" s="47">
        <v>1815.03</v>
      </c>
      <c r="O169" s="57">
        <f t="shared" si="20"/>
        <v>0</v>
      </c>
      <c r="P169" s="47">
        <v>3186.05</v>
      </c>
      <c r="Q169" s="47">
        <v>3186.05</v>
      </c>
      <c r="R169" s="57">
        <f t="shared" si="21"/>
        <v>0</v>
      </c>
      <c r="S169" s="47">
        <v>3319.5</v>
      </c>
      <c r="T169" s="47">
        <v>3319.5</v>
      </c>
      <c r="U169" s="57">
        <f t="shared" si="22"/>
        <v>0</v>
      </c>
      <c r="V169" s="47">
        <v>4442.34</v>
      </c>
      <c r="W169" s="47">
        <v>4442.34</v>
      </c>
      <c r="X169" s="58">
        <f t="shared" si="23"/>
        <v>0</v>
      </c>
    </row>
    <row r="170" spans="1:24" x14ac:dyDescent="0.2">
      <c r="A170" s="46" t="s">
        <v>426</v>
      </c>
      <c r="B170" s="46" t="s">
        <v>140</v>
      </c>
      <c r="C170" s="57">
        <f t="shared" si="16"/>
        <v>0</v>
      </c>
      <c r="D170" s="47">
        <v>5438.36</v>
      </c>
      <c r="E170" s="47">
        <v>5438.36</v>
      </c>
      <c r="F170" s="57">
        <f t="shared" si="17"/>
        <v>0</v>
      </c>
      <c r="G170" s="47">
        <v>4614.22</v>
      </c>
      <c r="H170" s="47">
        <v>4614.22</v>
      </c>
      <c r="I170" s="57">
        <f t="shared" si="18"/>
        <v>0</v>
      </c>
      <c r="J170" s="47">
        <v>3574.21</v>
      </c>
      <c r="K170" s="47">
        <v>3574.21</v>
      </c>
      <c r="L170" s="57">
        <f t="shared" si="19"/>
        <v>0</v>
      </c>
      <c r="M170" s="47">
        <v>2224.0100000000002</v>
      </c>
      <c r="N170" s="47">
        <v>2224.0100000000002</v>
      </c>
      <c r="O170" s="57">
        <f t="shared" si="20"/>
        <v>0</v>
      </c>
      <c r="P170" s="47">
        <v>3903.51</v>
      </c>
      <c r="Q170" s="47">
        <v>3903.51</v>
      </c>
      <c r="R170" s="57">
        <f t="shared" si="21"/>
        <v>0</v>
      </c>
      <c r="S170" s="47">
        <v>4067.26</v>
      </c>
      <c r="T170" s="47">
        <v>4067.26</v>
      </c>
      <c r="U170" s="57">
        <f t="shared" si="22"/>
        <v>0</v>
      </c>
      <c r="V170" s="47">
        <v>5443.4</v>
      </c>
      <c r="W170" s="47">
        <v>5443.4</v>
      </c>
      <c r="X170" s="58">
        <f t="shared" si="23"/>
        <v>0</v>
      </c>
    </row>
    <row r="171" spans="1:24" x14ac:dyDescent="0.2">
      <c r="A171" s="46" t="s">
        <v>427</v>
      </c>
      <c r="B171" s="46" t="s">
        <v>73</v>
      </c>
      <c r="C171" s="57">
        <f t="shared" si="16"/>
        <v>0</v>
      </c>
      <c r="D171" s="47">
        <v>4255.79</v>
      </c>
      <c r="E171" s="47">
        <v>4255.79</v>
      </c>
      <c r="F171" s="57">
        <f t="shared" si="17"/>
        <v>0</v>
      </c>
      <c r="G171" s="47">
        <v>3610.86</v>
      </c>
      <c r="H171" s="47">
        <v>3610.86</v>
      </c>
      <c r="I171" s="57">
        <f t="shared" si="18"/>
        <v>0</v>
      </c>
      <c r="J171" s="47">
        <v>2797</v>
      </c>
      <c r="K171" s="47">
        <v>2797</v>
      </c>
      <c r="L171" s="57">
        <f t="shared" si="19"/>
        <v>0</v>
      </c>
      <c r="M171" s="47">
        <v>1740.4</v>
      </c>
      <c r="N171" s="47">
        <v>1740.4</v>
      </c>
      <c r="O171" s="57">
        <f t="shared" si="20"/>
        <v>0</v>
      </c>
      <c r="P171" s="47">
        <v>3055.67</v>
      </c>
      <c r="Q171" s="47">
        <v>3055.67</v>
      </c>
      <c r="R171" s="57">
        <f t="shared" si="21"/>
        <v>0</v>
      </c>
      <c r="S171" s="47">
        <v>3182.06</v>
      </c>
      <c r="T171" s="47">
        <v>3182.06</v>
      </c>
      <c r="U171" s="57">
        <f t="shared" si="22"/>
        <v>0</v>
      </c>
      <c r="V171" s="47">
        <v>4260.38</v>
      </c>
      <c r="W171" s="47">
        <v>4260.38</v>
      </c>
      <c r="X171" s="58">
        <f t="shared" si="23"/>
        <v>0</v>
      </c>
    </row>
    <row r="172" spans="1:24" x14ac:dyDescent="0.2">
      <c r="A172" s="46" t="s">
        <v>428</v>
      </c>
      <c r="B172" s="46" t="s">
        <v>184</v>
      </c>
      <c r="C172" s="57">
        <f t="shared" si="16"/>
        <v>0</v>
      </c>
      <c r="D172" s="47">
        <v>2795.83</v>
      </c>
      <c r="E172" s="47">
        <v>2795.83</v>
      </c>
      <c r="F172" s="57">
        <f t="shared" si="17"/>
        <v>0</v>
      </c>
      <c r="G172" s="47">
        <v>2372.14</v>
      </c>
      <c r="H172" s="47">
        <v>2372.14</v>
      </c>
      <c r="I172" s="57">
        <f t="shared" si="18"/>
        <v>0</v>
      </c>
      <c r="J172" s="47">
        <v>1837.48</v>
      </c>
      <c r="K172" s="47">
        <v>1837.48</v>
      </c>
      <c r="L172" s="57">
        <f t="shared" si="19"/>
        <v>0</v>
      </c>
      <c r="M172" s="47">
        <v>1143.3499999999999</v>
      </c>
      <c r="N172" s="47">
        <v>1143.3499999999999</v>
      </c>
      <c r="O172" s="57">
        <f t="shared" si="20"/>
        <v>0</v>
      </c>
      <c r="P172" s="47">
        <v>2007.96</v>
      </c>
      <c r="Q172" s="47">
        <v>2007.96</v>
      </c>
      <c r="R172" s="57">
        <f t="shared" si="21"/>
        <v>0</v>
      </c>
      <c r="S172" s="47">
        <v>2089.54</v>
      </c>
      <c r="T172" s="47">
        <v>2089.54</v>
      </c>
      <c r="U172" s="57">
        <f t="shared" si="22"/>
        <v>0</v>
      </c>
      <c r="V172" s="47">
        <v>2797.84</v>
      </c>
      <c r="W172" s="47">
        <v>2797.84</v>
      </c>
      <c r="X172" s="58">
        <f t="shared" si="23"/>
        <v>0</v>
      </c>
    </row>
    <row r="173" spans="1:24" x14ac:dyDescent="0.2">
      <c r="A173" s="46" t="s">
        <v>429</v>
      </c>
      <c r="B173" s="46" t="s">
        <v>179</v>
      </c>
      <c r="C173" s="57">
        <f t="shared" si="16"/>
        <v>0</v>
      </c>
      <c r="D173" s="47">
        <v>4292.29</v>
      </c>
      <c r="E173" s="47">
        <v>4292.29</v>
      </c>
      <c r="F173" s="57">
        <f t="shared" si="17"/>
        <v>0</v>
      </c>
      <c r="G173" s="47">
        <v>3641.83</v>
      </c>
      <c r="H173" s="47">
        <v>3641.83</v>
      </c>
      <c r="I173" s="57">
        <f t="shared" si="18"/>
        <v>0</v>
      </c>
      <c r="J173" s="47">
        <v>2820.98</v>
      </c>
      <c r="K173" s="47">
        <v>2820.98</v>
      </c>
      <c r="L173" s="57">
        <f t="shared" si="19"/>
        <v>0</v>
      </c>
      <c r="M173" s="47">
        <v>1755.33</v>
      </c>
      <c r="N173" s="47">
        <v>1755.33</v>
      </c>
      <c r="O173" s="57">
        <f t="shared" si="20"/>
        <v>0</v>
      </c>
      <c r="P173" s="47">
        <v>3082.2</v>
      </c>
      <c r="Q173" s="47">
        <v>3082.2</v>
      </c>
      <c r="R173" s="57">
        <f t="shared" si="21"/>
        <v>0</v>
      </c>
      <c r="S173" s="47">
        <v>3210.01</v>
      </c>
      <c r="T173" s="47">
        <v>3210.01</v>
      </c>
      <c r="U173" s="57">
        <f t="shared" si="22"/>
        <v>0</v>
      </c>
      <c r="V173" s="47">
        <v>4296.3100000000004</v>
      </c>
      <c r="W173" s="47">
        <v>4296.3100000000004</v>
      </c>
      <c r="X173" s="58">
        <f t="shared" si="23"/>
        <v>0</v>
      </c>
    </row>
    <row r="174" spans="1:24" x14ac:dyDescent="0.2">
      <c r="A174" s="46" t="s">
        <v>430</v>
      </c>
      <c r="B174" s="46" t="s">
        <v>111</v>
      </c>
      <c r="C174" s="57">
        <f t="shared" si="16"/>
        <v>0</v>
      </c>
      <c r="D174" s="47">
        <v>4423.6899999999996</v>
      </c>
      <c r="E174" s="47">
        <v>4423.6899999999996</v>
      </c>
      <c r="F174" s="57">
        <f t="shared" si="17"/>
        <v>0</v>
      </c>
      <c r="G174" s="47">
        <v>3753.31</v>
      </c>
      <c r="H174" s="47">
        <v>3753.31</v>
      </c>
      <c r="I174" s="57">
        <f t="shared" si="18"/>
        <v>0</v>
      </c>
      <c r="J174" s="47">
        <v>2907.34</v>
      </c>
      <c r="K174" s="47">
        <v>2907.34</v>
      </c>
      <c r="L174" s="57">
        <f t="shared" si="19"/>
        <v>0</v>
      </c>
      <c r="M174" s="47">
        <v>1809.06</v>
      </c>
      <c r="N174" s="47">
        <v>1809.06</v>
      </c>
      <c r="O174" s="57">
        <f t="shared" si="20"/>
        <v>0</v>
      </c>
      <c r="P174" s="47">
        <v>3175.89</v>
      </c>
      <c r="Q174" s="47">
        <v>3175.89</v>
      </c>
      <c r="R174" s="57">
        <f t="shared" si="21"/>
        <v>0</v>
      </c>
      <c r="S174" s="47">
        <v>3307.85</v>
      </c>
      <c r="T174" s="47">
        <v>3307.85</v>
      </c>
      <c r="U174" s="57">
        <f t="shared" si="22"/>
        <v>0</v>
      </c>
      <c r="V174" s="47">
        <v>4427.5</v>
      </c>
      <c r="W174" s="47">
        <v>4427.5</v>
      </c>
      <c r="X174" s="58">
        <f t="shared" si="23"/>
        <v>0</v>
      </c>
    </row>
    <row r="175" spans="1:24" x14ac:dyDescent="0.2">
      <c r="A175" s="46" t="s">
        <v>431</v>
      </c>
      <c r="B175" s="46" t="s">
        <v>83</v>
      </c>
      <c r="C175" s="57">
        <f t="shared" si="16"/>
        <v>0</v>
      </c>
      <c r="D175" s="47">
        <v>5445.66</v>
      </c>
      <c r="E175" s="47">
        <v>5445.66</v>
      </c>
      <c r="F175" s="57">
        <f t="shared" si="17"/>
        <v>0</v>
      </c>
      <c r="G175" s="47">
        <v>4620.42</v>
      </c>
      <c r="H175" s="47">
        <v>4620.42</v>
      </c>
      <c r="I175" s="57">
        <f t="shared" si="18"/>
        <v>0</v>
      </c>
      <c r="J175" s="47">
        <v>3579</v>
      </c>
      <c r="K175" s="47">
        <v>3579</v>
      </c>
      <c r="L175" s="57">
        <f t="shared" si="19"/>
        <v>0</v>
      </c>
      <c r="M175" s="47">
        <v>2227</v>
      </c>
      <c r="N175" s="47">
        <v>2227</v>
      </c>
      <c r="O175" s="57">
        <f t="shared" si="20"/>
        <v>0</v>
      </c>
      <c r="P175" s="47">
        <v>3909.75</v>
      </c>
      <c r="Q175" s="47">
        <v>3909.75</v>
      </c>
      <c r="R175" s="57">
        <f t="shared" si="21"/>
        <v>0</v>
      </c>
      <c r="S175" s="47">
        <v>4071.92</v>
      </c>
      <c r="T175" s="47">
        <v>4071.92</v>
      </c>
      <c r="U175" s="57">
        <f t="shared" si="22"/>
        <v>0</v>
      </c>
      <c r="V175" s="47">
        <v>5449.65</v>
      </c>
      <c r="W175" s="47">
        <v>5449.65</v>
      </c>
      <c r="X175" s="58">
        <f t="shared" si="23"/>
        <v>0</v>
      </c>
    </row>
    <row r="176" spans="1:24" x14ac:dyDescent="0.2">
      <c r="A176" s="46" t="s">
        <v>432</v>
      </c>
      <c r="B176" s="46" t="s">
        <v>59</v>
      </c>
      <c r="C176" s="57">
        <f t="shared" si="16"/>
        <v>0</v>
      </c>
      <c r="D176" s="47">
        <v>2817.73</v>
      </c>
      <c r="E176" s="47">
        <v>2817.73</v>
      </c>
      <c r="F176" s="57">
        <f t="shared" si="17"/>
        <v>0</v>
      </c>
      <c r="G176" s="47">
        <v>2390.7199999999998</v>
      </c>
      <c r="H176" s="47">
        <v>2390.7199999999998</v>
      </c>
      <c r="I176" s="57">
        <f t="shared" si="18"/>
        <v>0</v>
      </c>
      <c r="J176" s="47">
        <v>1851.87</v>
      </c>
      <c r="K176" s="47">
        <v>1851.87</v>
      </c>
      <c r="L176" s="57">
        <f t="shared" si="19"/>
        <v>0</v>
      </c>
      <c r="M176" s="47">
        <v>1152.31</v>
      </c>
      <c r="N176" s="47">
        <v>1152.31</v>
      </c>
      <c r="O176" s="57">
        <f t="shared" si="20"/>
        <v>0</v>
      </c>
      <c r="P176" s="47">
        <v>2022.02</v>
      </c>
      <c r="Q176" s="47">
        <v>2022.02</v>
      </c>
      <c r="R176" s="57">
        <f t="shared" si="21"/>
        <v>0</v>
      </c>
      <c r="S176" s="47">
        <v>2105.85</v>
      </c>
      <c r="T176" s="47">
        <v>2105.85</v>
      </c>
      <c r="U176" s="57">
        <f t="shared" si="22"/>
        <v>0</v>
      </c>
      <c r="V176" s="47">
        <v>2821.25</v>
      </c>
      <c r="W176" s="47">
        <v>2821.25</v>
      </c>
      <c r="X176" s="58">
        <f t="shared" si="23"/>
        <v>0</v>
      </c>
    </row>
    <row r="177" spans="1:24" x14ac:dyDescent="0.2">
      <c r="A177" s="46" t="s">
        <v>433</v>
      </c>
      <c r="B177" s="46" t="s">
        <v>75</v>
      </c>
      <c r="C177" s="57">
        <f t="shared" si="16"/>
        <v>0</v>
      </c>
      <c r="D177" s="47">
        <v>4306.8900000000003</v>
      </c>
      <c r="E177" s="47">
        <v>4306.8900000000003</v>
      </c>
      <c r="F177" s="57">
        <f t="shared" si="17"/>
        <v>0</v>
      </c>
      <c r="G177" s="47">
        <v>3654.22</v>
      </c>
      <c r="H177" s="47">
        <v>3654.22</v>
      </c>
      <c r="I177" s="57">
        <f t="shared" si="18"/>
        <v>0</v>
      </c>
      <c r="J177" s="47">
        <v>2830.58</v>
      </c>
      <c r="K177" s="47">
        <v>2830.58</v>
      </c>
      <c r="L177" s="57">
        <f t="shared" si="19"/>
        <v>0</v>
      </c>
      <c r="M177" s="47">
        <v>1761.3</v>
      </c>
      <c r="N177" s="47">
        <v>1761.3</v>
      </c>
      <c r="O177" s="57">
        <f t="shared" si="20"/>
        <v>0</v>
      </c>
      <c r="P177" s="47">
        <v>3092.35</v>
      </c>
      <c r="Q177" s="47">
        <v>3092.35</v>
      </c>
      <c r="R177" s="57">
        <f t="shared" si="21"/>
        <v>0</v>
      </c>
      <c r="S177" s="47">
        <v>3219.34</v>
      </c>
      <c r="T177" s="47">
        <v>3219.34</v>
      </c>
      <c r="U177" s="57">
        <f t="shared" si="22"/>
        <v>0</v>
      </c>
      <c r="V177" s="47">
        <v>4311.1499999999996</v>
      </c>
      <c r="W177" s="47">
        <v>4311.1499999999996</v>
      </c>
      <c r="X177" s="58">
        <f t="shared" si="23"/>
        <v>0</v>
      </c>
    </row>
    <row r="178" spans="1:24" x14ac:dyDescent="0.2">
      <c r="A178" s="46" t="s">
        <v>434</v>
      </c>
      <c r="B178" s="46" t="s">
        <v>139</v>
      </c>
      <c r="C178" s="57">
        <f t="shared" si="16"/>
        <v>0</v>
      </c>
      <c r="D178" s="47">
        <v>4430.99</v>
      </c>
      <c r="E178" s="47">
        <v>4430.99</v>
      </c>
      <c r="F178" s="57">
        <f t="shared" si="17"/>
        <v>0</v>
      </c>
      <c r="G178" s="47">
        <v>3759.51</v>
      </c>
      <c r="H178" s="47">
        <v>3759.51</v>
      </c>
      <c r="I178" s="57">
        <f t="shared" si="18"/>
        <v>0</v>
      </c>
      <c r="J178" s="47">
        <v>2912.14</v>
      </c>
      <c r="K178" s="47">
        <v>2912.14</v>
      </c>
      <c r="L178" s="57">
        <f t="shared" si="19"/>
        <v>0</v>
      </c>
      <c r="M178" s="47">
        <v>1812.05</v>
      </c>
      <c r="N178" s="47">
        <v>1812.05</v>
      </c>
      <c r="O178" s="57">
        <f t="shared" si="20"/>
        <v>0</v>
      </c>
      <c r="P178" s="47">
        <v>3179.8</v>
      </c>
      <c r="Q178" s="47">
        <v>3179.8</v>
      </c>
      <c r="R178" s="57">
        <f t="shared" si="21"/>
        <v>0</v>
      </c>
      <c r="S178" s="47">
        <v>3312.51</v>
      </c>
      <c r="T178" s="47">
        <v>3312.51</v>
      </c>
      <c r="U178" s="57">
        <f t="shared" si="22"/>
        <v>0</v>
      </c>
      <c r="V178" s="47">
        <v>4433.75</v>
      </c>
      <c r="W178" s="47">
        <v>4433.75</v>
      </c>
      <c r="X178" s="58">
        <f t="shared" si="23"/>
        <v>0</v>
      </c>
    </row>
    <row r="179" spans="1:24" x14ac:dyDescent="0.2">
      <c r="A179" s="46" t="s">
        <v>435</v>
      </c>
      <c r="B179" s="46" t="s">
        <v>164</v>
      </c>
      <c r="C179" s="57">
        <f t="shared" si="16"/>
        <v>0</v>
      </c>
      <c r="D179" s="47">
        <v>5460.26</v>
      </c>
      <c r="E179" s="47">
        <v>5460.26</v>
      </c>
      <c r="F179" s="57">
        <f t="shared" si="17"/>
        <v>0</v>
      </c>
      <c r="G179" s="47">
        <v>4632.8</v>
      </c>
      <c r="H179" s="47">
        <v>4632.8</v>
      </c>
      <c r="I179" s="57">
        <f t="shared" si="18"/>
        <v>0</v>
      </c>
      <c r="J179" s="47">
        <v>3588.6</v>
      </c>
      <c r="K179" s="47">
        <v>3588.6</v>
      </c>
      <c r="L179" s="57">
        <f t="shared" si="19"/>
        <v>0</v>
      </c>
      <c r="M179" s="47">
        <v>2232.96</v>
      </c>
      <c r="N179" s="47">
        <v>2232.96</v>
      </c>
      <c r="O179" s="57">
        <f t="shared" si="20"/>
        <v>0</v>
      </c>
      <c r="P179" s="47">
        <v>3919.9</v>
      </c>
      <c r="Q179" s="47">
        <v>3919.9</v>
      </c>
      <c r="R179" s="57">
        <f t="shared" si="21"/>
        <v>0</v>
      </c>
      <c r="S179" s="47">
        <v>4083.57</v>
      </c>
      <c r="T179" s="47">
        <v>4083.57</v>
      </c>
      <c r="U179" s="57">
        <f t="shared" si="22"/>
        <v>0</v>
      </c>
      <c r="V179" s="47">
        <v>5464.49</v>
      </c>
      <c r="W179" s="47">
        <v>5464.49</v>
      </c>
      <c r="X179" s="58">
        <f t="shared" si="23"/>
        <v>0</v>
      </c>
    </row>
    <row r="180" spans="1:24" x14ac:dyDescent="0.2">
      <c r="A180" s="46" t="s">
        <v>436</v>
      </c>
      <c r="B180" s="46" t="s">
        <v>112</v>
      </c>
      <c r="C180" s="57">
        <f t="shared" si="16"/>
        <v>0</v>
      </c>
      <c r="D180" s="47">
        <v>2810.43</v>
      </c>
      <c r="E180" s="47">
        <v>2810.43</v>
      </c>
      <c r="F180" s="57">
        <f t="shared" si="17"/>
        <v>0</v>
      </c>
      <c r="G180" s="47">
        <v>2384.5300000000002</v>
      </c>
      <c r="H180" s="47">
        <v>2384.5300000000002</v>
      </c>
      <c r="I180" s="57">
        <f t="shared" si="18"/>
        <v>0</v>
      </c>
      <c r="J180" s="47">
        <v>1847.07</v>
      </c>
      <c r="K180" s="47">
        <v>1847.07</v>
      </c>
      <c r="L180" s="57">
        <f t="shared" si="19"/>
        <v>0</v>
      </c>
      <c r="M180" s="47">
        <v>1149.32</v>
      </c>
      <c r="N180" s="47">
        <v>1149.32</v>
      </c>
      <c r="O180" s="57">
        <f t="shared" si="20"/>
        <v>0</v>
      </c>
      <c r="P180" s="47">
        <v>2018.11</v>
      </c>
      <c r="Q180" s="47">
        <v>2018.11</v>
      </c>
      <c r="R180" s="57">
        <f t="shared" si="21"/>
        <v>0</v>
      </c>
      <c r="S180" s="47">
        <v>2101.1799999999998</v>
      </c>
      <c r="T180" s="47">
        <v>2101.1799999999998</v>
      </c>
      <c r="U180" s="57">
        <f t="shared" si="22"/>
        <v>0</v>
      </c>
      <c r="V180" s="47">
        <v>2812.67</v>
      </c>
      <c r="W180" s="47">
        <v>2812.67</v>
      </c>
      <c r="X180" s="58">
        <f t="shared" si="23"/>
        <v>0</v>
      </c>
    </row>
    <row r="181" spans="1:24" x14ac:dyDescent="0.2">
      <c r="A181" s="46" t="s">
        <v>437</v>
      </c>
      <c r="B181" s="46" t="s">
        <v>156</v>
      </c>
      <c r="C181" s="57">
        <f t="shared" si="16"/>
        <v>0</v>
      </c>
      <c r="D181" s="47">
        <v>4284.99</v>
      </c>
      <c r="E181" s="47">
        <v>4284.99</v>
      </c>
      <c r="F181" s="57">
        <f t="shared" si="17"/>
        <v>0</v>
      </c>
      <c r="G181" s="47">
        <v>3635.63</v>
      </c>
      <c r="H181" s="47">
        <v>3635.63</v>
      </c>
      <c r="I181" s="57">
        <f t="shared" si="18"/>
        <v>0</v>
      </c>
      <c r="J181" s="47">
        <v>2816.19</v>
      </c>
      <c r="K181" s="47">
        <v>2816.19</v>
      </c>
      <c r="L181" s="57">
        <f t="shared" si="19"/>
        <v>0</v>
      </c>
      <c r="M181" s="47">
        <v>1752.34</v>
      </c>
      <c r="N181" s="47">
        <v>1752.34</v>
      </c>
      <c r="O181" s="57">
        <f t="shared" si="20"/>
        <v>0</v>
      </c>
      <c r="P181" s="47">
        <v>3075.96</v>
      </c>
      <c r="Q181" s="47">
        <v>3075.96</v>
      </c>
      <c r="R181" s="57">
        <f t="shared" si="21"/>
        <v>0</v>
      </c>
      <c r="S181" s="47">
        <v>3203.03</v>
      </c>
      <c r="T181" s="47">
        <v>3203.03</v>
      </c>
      <c r="U181" s="57">
        <f t="shared" si="22"/>
        <v>0</v>
      </c>
      <c r="V181" s="47">
        <v>4287.7299999999996</v>
      </c>
      <c r="W181" s="47">
        <v>4287.7299999999996</v>
      </c>
      <c r="X181" s="58">
        <f t="shared" si="23"/>
        <v>0</v>
      </c>
    </row>
    <row r="182" spans="1:24" x14ac:dyDescent="0.2">
      <c r="A182" s="46" t="s">
        <v>438</v>
      </c>
      <c r="B182" s="46" t="s">
        <v>127</v>
      </c>
      <c r="C182" s="57">
        <f t="shared" si="16"/>
        <v>0</v>
      </c>
      <c r="D182" s="47">
        <v>4409.09</v>
      </c>
      <c r="E182" s="47">
        <v>4409.09</v>
      </c>
      <c r="F182" s="57">
        <f t="shared" si="17"/>
        <v>0</v>
      </c>
      <c r="G182" s="47">
        <v>3740.93</v>
      </c>
      <c r="H182" s="47">
        <v>3740.93</v>
      </c>
      <c r="I182" s="57">
        <f t="shared" si="18"/>
        <v>0</v>
      </c>
      <c r="J182" s="47">
        <v>2897.75</v>
      </c>
      <c r="K182" s="47">
        <v>2897.75</v>
      </c>
      <c r="L182" s="57">
        <f t="shared" si="19"/>
        <v>0</v>
      </c>
      <c r="M182" s="47">
        <v>1803.09</v>
      </c>
      <c r="N182" s="47">
        <v>1803.09</v>
      </c>
      <c r="O182" s="57">
        <f t="shared" si="20"/>
        <v>0</v>
      </c>
      <c r="P182" s="47">
        <v>3165.74</v>
      </c>
      <c r="Q182" s="47">
        <v>3165.74</v>
      </c>
      <c r="R182" s="57">
        <f t="shared" si="21"/>
        <v>0</v>
      </c>
      <c r="S182" s="47">
        <v>3296.21</v>
      </c>
      <c r="T182" s="47">
        <v>3296.21</v>
      </c>
      <c r="U182" s="57">
        <f t="shared" si="22"/>
        <v>0</v>
      </c>
      <c r="V182" s="47">
        <v>4412.67</v>
      </c>
      <c r="W182" s="47">
        <v>4412.67</v>
      </c>
      <c r="X182" s="58">
        <f t="shared" si="23"/>
        <v>0</v>
      </c>
    </row>
    <row r="183" spans="1:24" x14ac:dyDescent="0.2">
      <c r="A183" s="46" t="s">
        <v>439</v>
      </c>
      <c r="B183" s="46" t="s">
        <v>107</v>
      </c>
      <c r="C183" s="57">
        <f t="shared" si="16"/>
        <v>0</v>
      </c>
      <c r="D183" s="47">
        <v>4445.59</v>
      </c>
      <c r="E183" s="47">
        <v>4445.59</v>
      </c>
      <c r="F183" s="57">
        <f t="shared" si="17"/>
        <v>0</v>
      </c>
      <c r="G183" s="47">
        <v>3771.89</v>
      </c>
      <c r="H183" s="47">
        <v>3771.89</v>
      </c>
      <c r="I183" s="57">
        <f t="shared" si="18"/>
        <v>0</v>
      </c>
      <c r="J183" s="47">
        <v>2921.73</v>
      </c>
      <c r="K183" s="47">
        <v>2921.73</v>
      </c>
      <c r="L183" s="57">
        <f t="shared" si="19"/>
        <v>0</v>
      </c>
      <c r="M183" s="47">
        <v>1818.02</v>
      </c>
      <c r="N183" s="47">
        <v>1818.02</v>
      </c>
      <c r="O183" s="57">
        <f t="shared" si="20"/>
        <v>0</v>
      </c>
      <c r="P183" s="47">
        <v>3192.29</v>
      </c>
      <c r="Q183" s="47">
        <v>3192.29</v>
      </c>
      <c r="R183" s="57">
        <f t="shared" si="21"/>
        <v>0</v>
      </c>
      <c r="S183" s="47">
        <v>3324.16</v>
      </c>
      <c r="T183" s="47">
        <v>3324.16</v>
      </c>
      <c r="U183" s="57">
        <f t="shared" si="22"/>
        <v>0</v>
      </c>
      <c r="V183" s="47">
        <v>4448.59</v>
      </c>
      <c r="W183" s="47">
        <v>4448.59</v>
      </c>
      <c r="X183" s="58">
        <f t="shared" si="23"/>
        <v>0</v>
      </c>
    </row>
    <row r="184" spans="1:24" x14ac:dyDescent="0.2">
      <c r="A184" s="46" t="s">
        <v>440</v>
      </c>
      <c r="B184" s="46" t="s">
        <v>52</v>
      </c>
      <c r="C184" s="57">
        <f t="shared" si="16"/>
        <v>0</v>
      </c>
      <c r="D184" s="47">
        <v>5445.66</v>
      </c>
      <c r="E184" s="47">
        <v>5445.66</v>
      </c>
      <c r="F184" s="57">
        <f t="shared" si="17"/>
        <v>0</v>
      </c>
      <c r="G184" s="47">
        <v>4620.42</v>
      </c>
      <c r="H184" s="47">
        <v>4620.42</v>
      </c>
      <c r="I184" s="57">
        <f t="shared" si="18"/>
        <v>0</v>
      </c>
      <c r="J184" s="47">
        <v>3579</v>
      </c>
      <c r="K184" s="47">
        <v>3579</v>
      </c>
      <c r="L184" s="57">
        <f t="shared" si="19"/>
        <v>0</v>
      </c>
      <c r="M184" s="47">
        <v>2227</v>
      </c>
      <c r="N184" s="47">
        <v>2227</v>
      </c>
      <c r="O184" s="57">
        <f t="shared" si="20"/>
        <v>0</v>
      </c>
      <c r="P184" s="47">
        <v>3909.75</v>
      </c>
      <c r="Q184" s="47">
        <v>3909.75</v>
      </c>
      <c r="R184" s="57">
        <f t="shared" si="21"/>
        <v>0</v>
      </c>
      <c r="S184" s="47">
        <v>4071.92</v>
      </c>
      <c r="T184" s="47">
        <v>4071.92</v>
      </c>
      <c r="U184" s="57">
        <f t="shared" si="22"/>
        <v>0</v>
      </c>
      <c r="V184" s="47">
        <v>5449.65</v>
      </c>
      <c r="W184" s="47">
        <v>5449.65</v>
      </c>
      <c r="X184" s="58">
        <f t="shared" si="23"/>
        <v>0</v>
      </c>
    </row>
    <row r="185" spans="1:24" x14ac:dyDescent="0.2">
      <c r="A185" s="46" t="s">
        <v>441</v>
      </c>
      <c r="B185" s="46" t="s">
        <v>96</v>
      </c>
      <c r="C185" s="57">
        <f t="shared" si="16"/>
        <v>0</v>
      </c>
      <c r="D185" s="47">
        <v>2832.33</v>
      </c>
      <c r="E185" s="47">
        <v>2832.33</v>
      </c>
      <c r="F185" s="57">
        <f t="shared" si="17"/>
        <v>0</v>
      </c>
      <c r="G185" s="47">
        <v>2403.11</v>
      </c>
      <c r="H185" s="47">
        <v>2403.11</v>
      </c>
      <c r="I185" s="57">
        <f t="shared" si="18"/>
        <v>0</v>
      </c>
      <c r="J185" s="47">
        <v>1861.47</v>
      </c>
      <c r="K185" s="47">
        <v>1861.47</v>
      </c>
      <c r="L185" s="57">
        <f t="shared" si="19"/>
        <v>0</v>
      </c>
      <c r="M185" s="47">
        <v>1158.28</v>
      </c>
      <c r="N185" s="47">
        <v>1158.28</v>
      </c>
      <c r="O185" s="57">
        <f t="shared" si="20"/>
        <v>0</v>
      </c>
      <c r="P185" s="47">
        <v>2032.17</v>
      </c>
      <c r="Q185" s="47">
        <v>2032.17</v>
      </c>
      <c r="R185" s="57">
        <f t="shared" si="21"/>
        <v>0</v>
      </c>
      <c r="S185" s="47">
        <v>2117.4899999999998</v>
      </c>
      <c r="T185" s="47">
        <v>2117.4899999999998</v>
      </c>
      <c r="U185" s="57">
        <f t="shared" si="22"/>
        <v>0</v>
      </c>
      <c r="V185" s="47">
        <v>2833.76</v>
      </c>
      <c r="W185" s="47">
        <v>2833.76</v>
      </c>
      <c r="X185" s="58">
        <f t="shared" si="23"/>
        <v>0</v>
      </c>
    </row>
    <row r="186" spans="1:24" x14ac:dyDescent="0.2">
      <c r="A186" s="46" t="s">
        <v>442</v>
      </c>
      <c r="B186" s="46" t="s">
        <v>97</v>
      </c>
      <c r="C186" s="57">
        <f t="shared" si="16"/>
        <v>0</v>
      </c>
      <c r="D186" s="47">
        <v>4277.6899999999996</v>
      </c>
      <c r="E186" s="47">
        <v>4277.6899999999996</v>
      </c>
      <c r="F186" s="57">
        <f t="shared" si="17"/>
        <v>0</v>
      </c>
      <c r="G186" s="47">
        <v>3629.44</v>
      </c>
      <c r="H186" s="47">
        <v>3629.44</v>
      </c>
      <c r="I186" s="57">
        <f t="shared" si="18"/>
        <v>0</v>
      </c>
      <c r="J186" s="47">
        <v>2811.39</v>
      </c>
      <c r="K186" s="47">
        <v>2811.39</v>
      </c>
      <c r="L186" s="57">
        <f t="shared" si="19"/>
        <v>0</v>
      </c>
      <c r="M186" s="47">
        <v>1749.35</v>
      </c>
      <c r="N186" s="47">
        <v>1749.35</v>
      </c>
      <c r="O186" s="57">
        <f t="shared" si="20"/>
        <v>0</v>
      </c>
      <c r="P186" s="47">
        <v>3069.73</v>
      </c>
      <c r="Q186" s="47">
        <v>3069.73</v>
      </c>
      <c r="R186" s="57">
        <f t="shared" si="21"/>
        <v>0</v>
      </c>
      <c r="S186" s="47">
        <v>3198.37</v>
      </c>
      <c r="T186" s="47">
        <v>3198.37</v>
      </c>
      <c r="U186" s="57">
        <f t="shared" si="22"/>
        <v>0</v>
      </c>
      <c r="V186" s="47">
        <v>4281.4799999999996</v>
      </c>
      <c r="W186" s="47">
        <v>4281.4799999999996</v>
      </c>
      <c r="X186" s="58">
        <f t="shared" si="23"/>
        <v>0</v>
      </c>
    </row>
    <row r="187" spans="1:24" x14ac:dyDescent="0.2">
      <c r="A187" s="46" t="s">
        <v>443</v>
      </c>
      <c r="B187" s="46" t="s">
        <v>126</v>
      </c>
      <c r="C187" s="57">
        <f t="shared" si="16"/>
        <v>0</v>
      </c>
      <c r="D187" s="47">
        <v>4409.09</v>
      </c>
      <c r="E187" s="47">
        <v>4409.09</v>
      </c>
      <c r="F187" s="57">
        <f t="shared" si="17"/>
        <v>0</v>
      </c>
      <c r="G187" s="47">
        <v>3740.93</v>
      </c>
      <c r="H187" s="47">
        <v>3740.93</v>
      </c>
      <c r="I187" s="57">
        <f t="shared" si="18"/>
        <v>0</v>
      </c>
      <c r="J187" s="47">
        <v>2897.75</v>
      </c>
      <c r="K187" s="47">
        <v>2897.75</v>
      </c>
      <c r="L187" s="57">
        <f t="shared" si="19"/>
        <v>0</v>
      </c>
      <c r="M187" s="47">
        <v>1803.09</v>
      </c>
      <c r="N187" s="47">
        <v>1803.09</v>
      </c>
      <c r="O187" s="57">
        <f t="shared" si="20"/>
        <v>0</v>
      </c>
      <c r="P187" s="47">
        <v>3165.74</v>
      </c>
      <c r="Q187" s="47">
        <v>3165.74</v>
      </c>
      <c r="R187" s="57">
        <f t="shared" si="21"/>
        <v>0</v>
      </c>
      <c r="S187" s="47">
        <v>3296.21</v>
      </c>
      <c r="T187" s="47">
        <v>3296.21</v>
      </c>
      <c r="U187" s="57">
        <f t="shared" si="22"/>
        <v>0</v>
      </c>
      <c r="V187" s="47">
        <v>4412.67</v>
      </c>
      <c r="W187" s="47">
        <v>4412.67</v>
      </c>
      <c r="X187" s="58">
        <f t="shared" si="23"/>
        <v>0</v>
      </c>
    </row>
    <row r="188" spans="1:24" x14ac:dyDescent="0.2">
      <c r="A188" s="46" t="s">
        <v>444</v>
      </c>
      <c r="B188" s="46" t="s">
        <v>72</v>
      </c>
      <c r="C188" s="57">
        <f t="shared" si="16"/>
        <v>0</v>
      </c>
      <c r="D188" s="47">
        <v>5474.86</v>
      </c>
      <c r="E188" s="47">
        <v>5474.86</v>
      </c>
      <c r="F188" s="57">
        <f t="shared" si="17"/>
        <v>0</v>
      </c>
      <c r="G188" s="47">
        <v>4645.1899999999996</v>
      </c>
      <c r="H188" s="47">
        <v>4645.1899999999996</v>
      </c>
      <c r="I188" s="57">
        <f t="shared" si="18"/>
        <v>0</v>
      </c>
      <c r="J188" s="47">
        <v>3598.19</v>
      </c>
      <c r="K188" s="47">
        <v>3598.19</v>
      </c>
      <c r="L188" s="57">
        <f t="shared" si="19"/>
        <v>0</v>
      </c>
      <c r="M188" s="47">
        <v>2238.9299999999998</v>
      </c>
      <c r="N188" s="47">
        <v>2238.9299999999998</v>
      </c>
      <c r="O188" s="57">
        <f t="shared" si="20"/>
        <v>0</v>
      </c>
      <c r="P188" s="47">
        <v>3930.06</v>
      </c>
      <c r="Q188" s="47">
        <v>3930.06</v>
      </c>
      <c r="R188" s="57">
        <f t="shared" si="21"/>
        <v>0</v>
      </c>
      <c r="S188" s="47">
        <v>4092.89</v>
      </c>
      <c r="T188" s="47">
        <v>4092.89</v>
      </c>
      <c r="U188" s="57">
        <f t="shared" si="22"/>
        <v>0</v>
      </c>
      <c r="V188" s="47">
        <v>5479.32</v>
      </c>
      <c r="W188" s="47">
        <v>5479.32</v>
      </c>
      <c r="X188" s="58">
        <f t="shared" si="23"/>
        <v>0</v>
      </c>
    </row>
    <row r="189" spans="1:24" x14ac:dyDescent="0.2">
      <c r="A189" s="46" t="s">
        <v>445</v>
      </c>
      <c r="B189" s="46" t="s">
        <v>42</v>
      </c>
      <c r="C189" s="57">
        <f t="shared" si="16"/>
        <v>0</v>
      </c>
      <c r="D189" s="47">
        <v>2810.43</v>
      </c>
      <c r="E189" s="47">
        <v>2810.43</v>
      </c>
      <c r="F189" s="57">
        <f t="shared" si="17"/>
        <v>0</v>
      </c>
      <c r="G189" s="47">
        <v>2384.5300000000002</v>
      </c>
      <c r="H189" s="47">
        <v>2384.5300000000002</v>
      </c>
      <c r="I189" s="57">
        <f t="shared" si="18"/>
        <v>0</v>
      </c>
      <c r="J189" s="47">
        <v>1847.07</v>
      </c>
      <c r="K189" s="47">
        <v>1847.07</v>
      </c>
      <c r="L189" s="57">
        <f t="shared" si="19"/>
        <v>0</v>
      </c>
      <c r="M189" s="47">
        <v>1149.32</v>
      </c>
      <c r="N189" s="47">
        <v>1149.32</v>
      </c>
      <c r="O189" s="57">
        <f t="shared" si="20"/>
        <v>0</v>
      </c>
      <c r="P189" s="47">
        <v>2018.11</v>
      </c>
      <c r="Q189" s="47">
        <v>2018.11</v>
      </c>
      <c r="R189" s="57">
        <f t="shared" si="21"/>
        <v>0</v>
      </c>
      <c r="S189" s="47">
        <v>2101.1799999999998</v>
      </c>
      <c r="T189" s="47">
        <v>2101.1799999999998</v>
      </c>
      <c r="U189" s="57">
        <f t="shared" si="22"/>
        <v>0</v>
      </c>
      <c r="V189" s="47">
        <v>2812.67</v>
      </c>
      <c r="W189" s="47">
        <v>2812.67</v>
      </c>
      <c r="X189" s="58">
        <f t="shared" si="23"/>
        <v>0</v>
      </c>
    </row>
    <row r="190" spans="1:24" x14ac:dyDescent="0.2">
      <c r="A190" s="46" t="s">
        <v>446</v>
      </c>
      <c r="B190" s="46" t="s">
        <v>40</v>
      </c>
      <c r="C190" s="57">
        <f t="shared" si="16"/>
        <v>0</v>
      </c>
      <c r="D190" s="47">
        <v>4270.3900000000003</v>
      </c>
      <c r="E190" s="47">
        <v>4270.3900000000003</v>
      </c>
      <c r="F190" s="57">
        <f t="shared" si="17"/>
        <v>0</v>
      </c>
      <c r="G190" s="47">
        <v>3623.25</v>
      </c>
      <c r="H190" s="47">
        <v>3623.25</v>
      </c>
      <c r="I190" s="57">
        <f t="shared" si="18"/>
        <v>0</v>
      </c>
      <c r="J190" s="47">
        <v>2806.59</v>
      </c>
      <c r="K190" s="47">
        <v>2806.59</v>
      </c>
      <c r="L190" s="57">
        <f t="shared" si="19"/>
        <v>0</v>
      </c>
      <c r="M190" s="47">
        <v>1746.37</v>
      </c>
      <c r="N190" s="47">
        <v>1746.37</v>
      </c>
      <c r="O190" s="57">
        <f t="shared" si="20"/>
        <v>0</v>
      </c>
      <c r="P190" s="47">
        <v>3065.81</v>
      </c>
      <c r="Q190" s="47">
        <v>3065.81</v>
      </c>
      <c r="R190" s="57">
        <f t="shared" si="21"/>
        <v>0</v>
      </c>
      <c r="S190" s="47">
        <v>3193.71</v>
      </c>
      <c r="T190" s="47">
        <v>3193.71</v>
      </c>
      <c r="U190" s="57">
        <f t="shared" si="22"/>
        <v>0</v>
      </c>
      <c r="V190" s="47">
        <v>4272.8900000000003</v>
      </c>
      <c r="W190" s="47">
        <v>4272.8900000000003</v>
      </c>
      <c r="X190" s="58">
        <f t="shared" si="23"/>
        <v>0</v>
      </c>
    </row>
    <row r="191" spans="1:24" x14ac:dyDescent="0.2">
      <c r="A191" s="46" t="s">
        <v>447</v>
      </c>
      <c r="B191" s="46" t="s">
        <v>82</v>
      </c>
      <c r="C191" s="57">
        <f t="shared" si="16"/>
        <v>0</v>
      </c>
      <c r="D191" s="47">
        <v>4423.6899999999996</v>
      </c>
      <c r="E191" s="47">
        <v>4423.6899999999996</v>
      </c>
      <c r="F191" s="57">
        <f t="shared" si="17"/>
        <v>0</v>
      </c>
      <c r="G191" s="47">
        <v>3753.31</v>
      </c>
      <c r="H191" s="47">
        <v>3753.31</v>
      </c>
      <c r="I191" s="57">
        <f t="shared" si="18"/>
        <v>0</v>
      </c>
      <c r="J191" s="47">
        <v>2907.34</v>
      </c>
      <c r="K191" s="47">
        <v>2907.34</v>
      </c>
      <c r="L191" s="57">
        <f t="shared" si="19"/>
        <v>0</v>
      </c>
      <c r="M191" s="47">
        <v>1809.06</v>
      </c>
      <c r="N191" s="47">
        <v>1809.06</v>
      </c>
      <c r="O191" s="57">
        <f t="shared" si="20"/>
        <v>0</v>
      </c>
      <c r="P191" s="47">
        <v>3175.89</v>
      </c>
      <c r="Q191" s="47">
        <v>3175.89</v>
      </c>
      <c r="R191" s="57">
        <f t="shared" si="21"/>
        <v>0</v>
      </c>
      <c r="S191" s="47">
        <v>3307.85</v>
      </c>
      <c r="T191" s="47">
        <v>3307.85</v>
      </c>
      <c r="U191" s="57">
        <f t="shared" si="22"/>
        <v>0</v>
      </c>
      <c r="V191" s="47">
        <v>4427.5</v>
      </c>
      <c r="W191" s="47">
        <v>4427.5</v>
      </c>
      <c r="X191" s="58">
        <f t="shared" si="23"/>
        <v>0</v>
      </c>
    </row>
    <row r="192" spans="1:24" x14ac:dyDescent="0.2">
      <c r="A192" s="46" t="s">
        <v>448</v>
      </c>
      <c r="B192" s="46" t="s">
        <v>13</v>
      </c>
      <c r="C192" s="57">
        <f t="shared" si="16"/>
        <v>0</v>
      </c>
      <c r="D192" s="47">
        <v>5474.86</v>
      </c>
      <c r="E192" s="47">
        <v>5474.86</v>
      </c>
      <c r="F192" s="57">
        <f t="shared" si="17"/>
        <v>0</v>
      </c>
      <c r="G192" s="47">
        <v>4645.1899999999996</v>
      </c>
      <c r="H192" s="47">
        <v>4645.1899999999996</v>
      </c>
      <c r="I192" s="57">
        <f t="shared" si="18"/>
        <v>0</v>
      </c>
      <c r="J192" s="47">
        <v>3598.19</v>
      </c>
      <c r="K192" s="47">
        <v>3598.19</v>
      </c>
      <c r="L192" s="57">
        <f t="shared" si="19"/>
        <v>0</v>
      </c>
      <c r="M192" s="47">
        <v>2238.9299999999998</v>
      </c>
      <c r="N192" s="47">
        <v>2238.9299999999998</v>
      </c>
      <c r="O192" s="57">
        <f t="shared" si="20"/>
        <v>0</v>
      </c>
      <c r="P192" s="47">
        <v>3930.06</v>
      </c>
      <c r="Q192" s="47">
        <v>3930.06</v>
      </c>
      <c r="R192" s="57">
        <f t="shared" si="21"/>
        <v>0</v>
      </c>
      <c r="S192" s="47">
        <v>4092.89</v>
      </c>
      <c r="T192" s="47">
        <v>4092.89</v>
      </c>
      <c r="U192" s="57">
        <f t="shared" si="22"/>
        <v>0</v>
      </c>
      <c r="V192" s="47">
        <v>5479.32</v>
      </c>
      <c r="W192" s="47">
        <v>5479.32</v>
      </c>
      <c r="X192" s="58">
        <f t="shared" si="23"/>
        <v>0</v>
      </c>
    </row>
    <row r="193" spans="1:24" x14ac:dyDescent="0.2">
      <c r="A193" s="46" t="s">
        <v>449</v>
      </c>
      <c r="B193" s="46" t="s">
        <v>5</v>
      </c>
      <c r="C193" s="57">
        <f t="shared" si="16"/>
        <v>0</v>
      </c>
      <c r="D193" s="47">
        <v>5431.06</v>
      </c>
      <c r="E193" s="47">
        <v>5431.06</v>
      </c>
      <c r="F193" s="57">
        <f t="shared" si="17"/>
        <v>0</v>
      </c>
      <c r="G193" s="47">
        <v>4608.03</v>
      </c>
      <c r="H193" s="47">
        <v>4608.03</v>
      </c>
      <c r="I193" s="57">
        <f t="shared" si="18"/>
        <v>0</v>
      </c>
      <c r="J193" s="47">
        <v>3569.41</v>
      </c>
      <c r="K193" s="47">
        <v>3569.41</v>
      </c>
      <c r="L193" s="57">
        <f t="shared" si="19"/>
        <v>0</v>
      </c>
      <c r="M193" s="47">
        <v>2221.0300000000002</v>
      </c>
      <c r="N193" s="47">
        <v>2221.0300000000002</v>
      </c>
      <c r="O193" s="57">
        <f t="shared" si="20"/>
        <v>0</v>
      </c>
      <c r="P193" s="47">
        <v>3899.6</v>
      </c>
      <c r="Q193" s="47">
        <v>3899.6</v>
      </c>
      <c r="R193" s="57">
        <f t="shared" si="21"/>
        <v>0</v>
      </c>
      <c r="S193" s="47">
        <v>4060.28</v>
      </c>
      <c r="T193" s="47">
        <v>4060.28</v>
      </c>
      <c r="U193" s="57">
        <f t="shared" si="22"/>
        <v>0</v>
      </c>
      <c r="V193" s="47">
        <v>5434.82</v>
      </c>
      <c r="W193" s="47">
        <v>5434.82</v>
      </c>
      <c r="X193" s="58">
        <f t="shared" si="23"/>
        <v>0</v>
      </c>
    </row>
    <row r="194" spans="1:24" x14ac:dyDescent="0.2">
      <c r="A194" s="46" t="s">
        <v>450</v>
      </c>
      <c r="B194" s="46" t="s">
        <v>90</v>
      </c>
      <c r="C194" s="57">
        <f t="shared" si="16"/>
        <v>0</v>
      </c>
      <c r="D194" s="47">
        <v>2803.13</v>
      </c>
      <c r="E194" s="47">
        <v>2803.13</v>
      </c>
      <c r="F194" s="57">
        <f t="shared" si="17"/>
        <v>0</v>
      </c>
      <c r="G194" s="47">
        <v>2378.34</v>
      </c>
      <c r="H194" s="47">
        <v>2378.34</v>
      </c>
      <c r="I194" s="57">
        <f t="shared" si="18"/>
        <v>0</v>
      </c>
      <c r="J194" s="47">
        <v>1842.28</v>
      </c>
      <c r="K194" s="47">
        <v>1842.28</v>
      </c>
      <c r="L194" s="57">
        <f t="shared" si="19"/>
        <v>0</v>
      </c>
      <c r="M194" s="47">
        <v>1146.33</v>
      </c>
      <c r="N194" s="47">
        <v>1146.33</v>
      </c>
      <c r="O194" s="57">
        <f t="shared" si="20"/>
        <v>0</v>
      </c>
      <c r="P194" s="47">
        <v>2011.88</v>
      </c>
      <c r="Q194" s="47">
        <v>2011.88</v>
      </c>
      <c r="R194" s="57">
        <f t="shared" si="21"/>
        <v>0</v>
      </c>
      <c r="S194" s="47">
        <v>2096.52</v>
      </c>
      <c r="T194" s="47">
        <v>2096.52</v>
      </c>
      <c r="U194" s="57">
        <f t="shared" si="22"/>
        <v>0</v>
      </c>
      <c r="V194" s="47">
        <v>2806.42</v>
      </c>
      <c r="W194" s="47">
        <v>2806.42</v>
      </c>
      <c r="X194" s="58">
        <f t="shared" si="23"/>
        <v>0</v>
      </c>
    </row>
    <row r="195" spans="1:24" x14ac:dyDescent="0.2">
      <c r="A195" s="46" t="s">
        <v>451</v>
      </c>
      <c r="B195" s="46" t="s">
        <v>28</v>
      </c>
      <c r="C195" s="57">
        <f t="shared" si="16"/>
        <v>0</v>
      </c>
      <c r="D195" s="47">
        <v>4299.59</v>
      </c>
      <c r="E195" s="47">
        <v>4299.59</v>
      </c>
      <c r="F195" s="57">
        <f t="shared" si="17"/>
        <v>0</v>
      </c>
      <c r="G195" s="47">
        <v>3648.02</v>
      </c>
      <c r="H195" s="47">
        <v>3648.02</v>
      </c>
      <c r="I195" s="57">
        <f t="shared" si="18"/>
        <v>0</v>
      </c>
      <c r="J195" s="47">
        <v>2825.78</v>
      </c>
      <c r="K195" s="47">
        <v>2825.78</v>
      </c>
      <c r="L195" s="57">
        <f t="shared" si="19"/>
        <v>0</v>
      </c>
      <c r="M195" s="47">
        <v>1758.31</v>
      </c>
      <c r="N195" s="47">
        <v>1758.31</v>
      </c>
      <c r="O195" s="57">
        <f t="shared" si="20"/>
        <v>0</v>
      </c>
      <c r="P195" s="47">
        <v>3086.12</v>
      </c>
      <c r="Q195" s="47">
        <v>3086.12</v>
      </c>
      <c r="R195" s="57">
        <f t="shared" si="21"/>
        <v>0</v>
      </c>
      <c r="S195" s="47">
        <v>3214.67</v>
      </c>
      <c r="T195" s="47">
        <v>3214.67</v>
      </c>
      <c r="U195" s="57">
        <f t="shared" si="22"/>
        <v>0</v>
      </c>
      <c r="V195" s="47">
        <v>4302.5600000000004</v>
      </c>
      <c r="W195" s="47">
        <v>4302.5600000000004</v>
      </c>
      <c r="X195" s="58">
        <f t="shared" si="23"/>
        <v>0</v>
      </c>
    </row>
    <row r="196" spans="1:24" x14ac:dyDescent="0.2">
      <c r="A196" s="46" t="s">
        <v>452</v>
      </c>
      <c r="B196" s="46" t="s">
        <v>134</v>
      </c>
      <c r="C196" s="57">
        <f t="shared" si="16"/>
        <v>0</v>
      </c>
      <c r="D196" s="47">
        <v>4423.6899999999996</v>
      </c>
      <c r="E196" s="47">
        <v>4423.6899999999996</v>
      </c>
      <c r="F196" s="57">
        <f t="shared" si="17"/>
        <v>0</v>
      </c>
      <c r="G196" s="47">
        <v>3753.31</v>
      </c>
      <c r="H196" s="47">
        <v>3753.31</v>
      </c>
      <c r="I196" s="57">
        <f t="shared" si="18"/>
        <v>0</v>
      </c>
      <c r="J196" s="47">
        <v>2907.34</v>
      </c>
      <c r="K196" s="47">
        <v>2907.34</v>
      </c>
      <c r="L196" s="57">
        <f t="shared" si="19"/>
        <v>0</v>
      </c>
      <c r="M196" s="47">
        <v>1809.06</v>
      </c>
      <c r="N196" s="47">
        <v>1809.06</v>
      </c>
      <c r="O196" s="57">
        <f t="shared" si="20"/>
        <v>0</v>
      </c>
      <c r="P196" s="47">
        <v>3175.89</v>
      </c>
      <c r="Q196" s="47">
        <v>3175.89</v>
      </c>
      <c r="R196" s="57">
        <f t="shared" si="21"/>
        <v>0</v>
      </c>
      <c r="S196" s="47">
        <v>3307.85</v>
      </c>
      <c r="T196" s="47">
        <v>3307.85</v>
      </c>
      <c r="U196" s="57">
        <f t="shared" si="22"/>
        <v>0</v>
      </c>
      <c r="V196" s="47">
        <v>4427.5</v>
      </c>
      <c r="W196" s="47">
        <v>4427.5</v>
      </c>
      <c r="X196" s="58">
        <f t="shared" si="23"/>
        <v>0</v>
      </c>
    </row>
    <row r="197" spans="1:24" x14ac:dyDescent="0.2">
      <c r="A197" s="46" t="s">
        <v>453</v>
      </c>
      <c r="B197" s="46" t="s">
        <v>182</v>
      </c>
      <c r="C197" s="57">
        <f t="shared" si="16"/>
        <v>0</v>
      </c>
      <c r="D197" s="47">
        <v>5460.26</v>
      </c>
      <c r="E197" s="47">
        <v>5460.26</v>
      </c>
      <c r="F197" s="57">
        <f t="shared" si="17"/>
        <v>0</v>
      </c>
      <c r="G197" s="47">
        <v>4632.8</v>
      </c>
      <c r="H197" s="47">
        <v>4632.8</v>
      </c>
      <c r="I197" s="57">
        <f t="shared" si="18"/>
        <v>0</v>
      </c>
      <c r="J197" s="47">
        <v>3588.6</v>
      </c>
      <c r="K197" s="47">
        <v>3588.6</v>
      </c>
      <c r="L197" s="57">
        <f t="shared" si="19"/>
        <v>0</v>
      </c>
      <c r="M197" s="47">
        <v>2232.96</v>
      </c>
      <c r="N197" s="47">
        <v>2232.96</v>
      </c>
      <c r="O197" s="57">
        <f t="shared" si="20"/>
        <v>0</v>
      </c>
      <c r="P197" s="47">
        <v>3919.9</v>
      </c>
      <c r="Q197" s="47">
        <v>3919.9</v>
      </c>
      <c r="R197" s="57">
        <f t="shared" si="21"/>
        <v>0</v>
      </c>
      <c r="S197" s="47">
        <v>4083.57</v>
      </c>
      <c r="T197" s="47">
        <v>4083.57</v>
      </c>
      <c r="U197" s="57">
        <f t="shared" si="22"/>
        <v>0</v>
      </c>
      <c r="V197" s="47">
        <v>5464.49</v>
      </c>
      <c r="W197" s="47">
        <v>5464.49</v>
      </c>
      <c r="X197" s="58">
        <f t="shared" si="23"/>
        <v>0</v>
      </c>
    </row>
    <row r="198" spans="1:24" x14ac:dyDescent="0.2">
      <c r="A198" s="46" t="s">
        <v>454</v>
      </c>
      <c r="B198" s="46" t="s">
        <v>186</v>
      </c>
      <c r="C198" s="57">
        <f t="shared" ref="C198:C206" si="24">D198-E198</f>
        <v>0</v>
      </c>
      <c r="D198" s="47">
        <v>2817.73</v>
      </c>
      <c r="E198" s="47">
        <v>2817.73</v>
      </c>
      <c r="F198" s="57">
        <f t="shared" ref="F198:F206" si="25">G198-H198</f>
        <v>0</v>
      </c>
      <c r="G198" s="47">
        <v>2390.7199999999998</v>
      </c>
      <c r="H198" s="47">
        <v>2390.7199999999998</v>
      </c>
      <c r="I198" s="57">
        <f t="shared" ref="I198:I206" si="26">J198-K198</f>
        <v>0</v>
      </c>
      <c r="J198" s="47">
        <v>1851.87</v>
      </c>
      <c r="K198" s="47">
        <v>1851.87</v>
      </c>
      <c r="L198" s="57">
        <f t="shared" ref="L198:L206" si="27">M198-N198</f>
        <v>0</v>
      </c>
      <c r="M198" s="47">
        <v>1152.31</v>
      </c>
      <c r="N198" s="47">
        <v>1152.31</v>
      </c>
      <c r="O198" s="57">
        <f t="shared" ref="O198:O206" si="28">P198-Q198</f>
        <v>0</v>
      </c>
      <c r="P198" s="47">
        <v>2022.02</v>
      </c>
      <c r="Q198" s="47">
        <v>2022.02</v>
      </c>
      <c r="R198" s="57">
        <f t="shared" ref="R198:R206" si="29">S198-T198</f>
        <v>0</v>
      </c>
      <c r="S198" s="47">
        <v>2108.17</v>
      </c>
      <c r="T198" s="47">
        <v>2108.17</v>
      </c>
      <c r="U198" s="57">
        <f t="shared" ref="U198:U206" si="30">V198-W198</f>
        <v>0</v>
      </c>
      <c r="V198" s="47">
        <v>2818.92</v>
      </c>
      <c r="W198" s="47">
        <v>2818.92</v>
      </c>
      <c r="X198" s="58">
        <f t="shared" ref="X198:X206" si="31">U198+R198+O198+L198+I198+F198+C198</f>
        <v>0</v>
      </c>
    </row>
    <row r="199" spans="1:24" x14ac:dyDescent="0.2">
      <c r="A199" s="46" t="s">
        <v>455</v>
      </c>
      <c r="B199" s="46" t="s">
        <v>17</v>
      </c>
      <c r="C199" s="57">
        <f t="shared" si="24"/>
        <v>0</v>
      </c>
      <c r="D199" s="47">
        <v>4284.99</v>
      </c>
      <c r="E199" s="47">
        <v>4284.99</v>
      </c>
      <c r="F199" s="57">
        <f t="shared" si="25"/>
        <v>0</v>
      </c>
      <c r="G199" s="47">
        <v>3635.63</v>
      </c>
      <c r="H199" s="47">
        <v>3635.63</v>
      </c>
      <c r="I199" s="57">
        <f t="shared" si="26"/>
        <v>0</v>
      </c>
      <c r="J199" s="47">
        <v>2816.19</v>
      </c>
      <c r="K199" s="47">
        <v>2816.19</v>
      </c>
      <c r="L199" s="57">
        <f t="shared" si="27"/>
        <v>0</v>
      </c>
      <c r="M199" s="47">
        <v>1752.34</v>
      </c>
      <c r="N199" s="47">
        <v>1752.34</v>
      </c>
      <c r="O199" s="57">
        <f t="shared" si="28"/>
        <v>0</v>
      </c>
      <c r="P199" s="47">
        <v>3075.96</v>
      </c>
      <c r="Q199" s="47">
        <v>3075.96</v>
      </c>
      <c r="R199" s="57">
        <f t="shared" si="29"/>
        <v>0</v>
      </c>
      <c r="S199" s="47">
        <v>3203.03</v>
      </c>
      <c r="T199" s="47">
        <v>3203.03</v>
      </c>
      <c r="U199" s="57">
        <f t="shared" si="30"/>
        <v>0</v>
      </c>
      <c r="V199" s="47">
        <v>4287.7299999999996</v>
      </c>
      <c r="W199" s="47">
        <v>4287.7299999999996</v>
      </c>
      <c r="X199" s="58">
        <f t="shared" si="31"/>
        <v>0</v>
      </c>
    </row>
    <row r="200" spans="1:24" x14ac:dyDescent="0.2">
      <c r="A200" s="46" t="s">
        <v>456</v>
      </c>
      <c r="B200" s="46" t="s">
        <v>98</v>
      </c>
      <c r="C200" s="57">
        <f t="shared" si="24"/>
        <v>0</v>
      </c>
      <c r="D200" s="47">
        <v>4423.6899999999996</v>
      </c>
      <c r="E200" s="47">
        <v>4423.6899999999996</v>
      </c>
      <c r="F200" s="57">
        <f t="shared" si="25"/>
        <v>0</v>
      </c>
      <c r="G200" s="47">
        <v>3753.31</v>
      </c>
      <c r="H200" s="47">
        <v>3753.31</v>
      </c>
      <c r="I200" s="57">
        <f t="shared" si="26"/>
        <v>0</v>
      </c>
      <c r="J200" s="47">
        <v>2907.34</v>
      </c>
      <c r="K200" s="47">
        <v>2907.34</v>
      </c>
      <c r="L200" s="57">
        <f t="shared" si="27"/>
        <v>0</v>
      </c>
      <c r="M200" s="47">
        <v>1809.06</v>
      </c>
      <c r="N200" s="47">
        <v>1809.06</v>
      </c>
      <c r="O200" s="57">
        <f t="shared" si="28"/>
        <v>0</v>
      </c>
      <c r="P200" s="47">
        <v>3175.89</v>
      </c>
      <c r="Q200" s="47">
        <v>3175.89</v>
      </c>
      <c r="R200" s="57">
        <f t="shared" si="29"/>
        <v>0</v>
      </c>
      <c r="S200" s="47">
        <v>3307.85</v>
      </c>
      <c r="T200" s="47">
        <v>3307.85</v>
      </c>
      <c r="U200" s="57">
        <f t="shared" si="30"/>
        <v>0</v>
      </c>
      <c r="V200" s="47">
        <v>4427.5</v>
      </c>
      <c r="W200" s="47">
        <v>4427.5</v>
      </c>
      <c r="X200" s="58">
        <f t="shared" si="31"/>
        <v>0</v>
      </c>
    </row>
    <row r="201" spans="1:24" x14ac:dyDescent="0.2">
      <c r="A201" s="46" t="s">
        <v>457</v>
      </c>
      <c r="B201" s="46" t="s">
        <v>113</v>
      </c>
      <c r="C201" s="57">
        <f t="shared" si="24"/>
        <v>0</v>
      </c>
      <c r="D201" s="47">
        <v>5577.06</v>
      </c>
      <c r="E201" s="47">
        <v>5577.06</v>
      </c>
      <c r="F201" s="57">
        <f t="shared" si="25"/>
        <v>0</v>
      </c>
      <c r="G201" s="47">
        <v>4731.8999999999996</v>
      </c>
      <c r="H201" s="47">
        <v>4731.8999999999996</v>
      </c>
      <c r="I201" s="57">
        <f t="shared" si="26"/>
        <v>0</v>
      </c>
      <c r="J201" s="47">
        <v>3665.36</v>
      </c>
      <c r="K201" s="47">
        <v>3665.36</v>
      </c>
      <c r="L201" s="57">
        <f t="shared" si="27"/>
        <v>0</v>
      </c>
      <c r="M201" s="47">
        <v>2280.73</v>
      </c>
      <c r="N201" s="47">
        <v>2280.73</v>
      </c>
      <c r="O201" s="57">
        <f t="shared" si="28"/>
        <v>0</v>
      </c>
      <c r="P201" s="47">
        <v>4003.44</v>
      </c>
      <c r="Q201" s="47">
        <v>4003.44</v>
      </c>
      <c r="R201" s="57">
        <f t="shared" si="29"/>
        <v>0</v>
      </c>
      <c r="S201" s="47">
        <v>4169.76</v>
      </c>
      <c r="T201" s="47">
        <v>4169.76</v>
      </c>
      <c r="U201" s="57">
        <f t="shared" si="30"/>
        <v>0</v>
      </c>
      <c r="V201" s="47">
        <v>5580.84</v>
      </c>
      <c r="W201" s="47">
        <v>5580.84</v>
      </c>
      <c r="X201" s="58">
        <f t="shared" si="31"/>
        <v>0</v>
      </c>
    </row>
    <row r="202" spans="1:24" x14ac:dyDescent="0.2">
      <c r="A202" s="46" t="s">
        <v>458</v>
      </c>
      <c r="B202" s="46" t="s">
        <v>89</v>
      </c>
      <c r="C202" s="57">
        <f t="shared" si="24"/>
        <v>0</v>
      </c>
      <c r="D202" s="47">
        <v>2795.83</v>
      </c>
      <c r="E202" s="47">
        <v>2795.83</v>
      </c>
      <c r="F202" s="57">
        <f t="shared" si="25"/>
        <v>0</v>
      </c>
      <c r="G202" s="47">
        <v>2372.14</v>
      </c>
      <c r="H202" s="47">
        <v>2372.14</v>
      </c>
      <c r="I202" s="57">
        <f t="shared" si="26"/>
        <v>0</v>
      </c>
      <c r="J202" s="47">
        <v>1837.48</v>
      </c>
      <c r="K202" s="47">
        <v>1837.48</v>
      </c>
      <c r="L202" s="57">
        <f t="shared" si="27"/>
        <v>0</v>
      </c>
      <c r="M202" s="47">
        <v>1143.3499999999999</v>
      </c>
      <c r="N202" s="47">
        <v>1143.3499999999999</v>
      </c>
      <c r="O202" s="57">
        <f t="shared" si="28"/>
        <v>0</v>
      </c>
      <c r="P202" s="47">
        <v>2007.96</v>
      </c>
      <c r="Q202" s="47">
        <v>2007.96</v>
      </c>
      <c r="R202" s="57">
        <f t="shared" si="29"/>
        <v>0</v>
      </c>
      <c r="S202" s="47">
        <v>2091.87</v>
      </c>
      <c r="T202" s="47">
        <v>2091.87</v>
      </c>
      <c r="U202" s="57">
        <f t="shared" si="30"/>
        <v>0</v>
      </c>
      <c r="V202" s="47">
        <v>2797.84</v>
      </c>
      <c r="W202" s="47">
        <v>2797.84</v>
      </c>
      <c r="X202" s="58">
        <f t="shared" si="31"/>
        <v>0</v>
      </c>
    </row>
    <row r="203" spans="1:24" x14ac:dyDescent="0.2">
      <c r="A203" s="46" t="s">
        <v>459</v>
      </c>
      <c r="B203" s="46" t="s">
        <v>106</v>
      </c>
      <c r="C203" s="57">
        <f t="shared" si="24"/>
        <v>0</v>
      </c>
      <c r="D203" s="47">
        <v>4087.89</v>
      </c>
      <c r="E203" s="47">
        <v>4087.89</v>
      </c>
      <c r="F203" s="57">
        <f t="shared" si="25"/>
        <v>0</v>
      </c>
      <c r="G203" s="47">
        <v>3468.41</v>
      </c>
      <c r="H203" s="47">
        <v>3468.41</v>
      </c>
      <c r="I203" s="57">
        <f t="shared" si="26"/>
        <v>0</v>
      </c>
      <c r="J203" s="47">
        <v>2686.65</v>
      </c>
      <c r="K203" s="47">
        <v>2686.65</v>
      </c>
      <c r="L203" s="57">
        <f t="shared" si="27"/>
        <v>0</v>
      </c>
      <c r="M203" s="47">
        <v>1671.74</v>
      </c>
      <c r="N203" s="47">
        <v>1671.74</v>
      </c>
      <c r="O203" s="57">
        <f t="shared" si="28"/>
        <v>0</v>
      </c>
      <c r="P203" s="47">
        <v>2935.43</v>
      </c>
      <c r="Q203" s="47">
        <v>2935.43</v>
      </c>
      <c r="R203" s="57">
        <f t="shared" si="29"/>
        <v>0</v>
      </c>
      <c r="S203" s="47">
        <v>3056.27</v>
      </c>
      <c r="T203" s="47">
        <v>3056.27</v>
      </c>
      <c r="U203" s="57">
        <f t="shared" si="30"/>
        <v>0</v>
      </c>
      <c r="V203" s="47">
        <v>4090.95</v>
      </c>
      <c r="W203" s="47">
        <v>4090.95</v>
      </c>
      <c r="X203" s="58">
        <f t="shared" si="31"/>
        <v>0</v>
      </c>
    </row>
    <row r="204" spans="1:24" x14ac:dyDescent="0.2">
      <c r="A204" s="46" t="s">
        <v>460</v>
      </c>
      <c r="B204" s="46" t="s">
        <v>461</v>
      </c>
      <c r="C204" s="57">
        <f t="shared" si="24"/>
        <v>0</v>
      </c>
      <c r="D204" s="47">
        <v>10066.44</v>
      </c>
      <c r="E204" s="47">
        <v>10066.44</v>
      </c>
      <c r="F204" s="57">
        <f t="shared" si="25"/>
        <v>0</v>
      </c>
      <c r="G204" s="47">
        <v>8540.9500000000007</v>
      </c>
      <c r="H204" s="47">
        <v>8540.9500000000007</v>
      </c>
      <c r="I204" s="57">
        <f t="shared" si="26"/>
        <v>0</v>
      </c>
      <c r="J204" s="47">
        <v>6615.88</v>
      </c>
      <c r="K204" s="47">
        <v>6615.88</v>
      </c>
      <c r="L204" s="57">
        <f t="shared" si="27"/>
        <v>0</v>
      </c>
      <c r="M204" s="47">
        <v>4116.6499999999996</v>
      </c>
      <c r="N204" s="47">
        <v>4116.6499999999996</v>
      </c>
      <c r="O204" s="57">
        <f t="shared" si="28"/>
        <v>0</v>
      </c>
      <c r="P204" s="47">
        <v>7226.18</v>
      </c>
      <c r="Q204" s="47">
        <v>7226.18</v>
      </c>
      <c r="R204" s="57">
        <f t="shared" si="29"/>
        <v>0</v>
      </c>
      <c r="S204" s="47">
        <v>7526.53</v>
      </c>
      <c r="T204" s="47">
        <v>7526.53</v>
      </c>
      <c r="U204" s="57">
        <f t="shared" si="30"/>
        <v>0</v>
      </c>
      <c r="V204" s="47">
        <v>10073.93</v>
      </c>
      <c r="W204" s="47">
        <v>10073.93</v>
      </c>
      <c r="X204" s="58">
        <f t="shared" si="31"/>
        <v>0</v>
      </c>
    </row>
    <row r="205" spans="1:24" x14ac:dyDescent="0.2">
      <c r="A205" s="46" t="s">
        <v>462</v>
      </c>
      <c r="B205" s="46" t="s">
        <v>463</v>
      </c>
      <c r="C205" s="57">
        <f t="shared" si="24"/>
        <v>0</v>
      </c>
      <c r="D205" s="47">
        <v>8496.98</v>
      </c>
      <c r="E205" s="47">
        <v>8496.98</v>
      </c>
      <c r="F205" s="57">
        <f t="shared" si="25"/>
        <v>0</v>
      </c>
      <c r="G205" s="47">
        <v>7209.33</v>
      </c>
      <c r="H205" s="47">
        <v>7209.33</v>
      </c>
      <c r="I205" s="57">
        <f t="shared" si="26"/>
        <v>0</v>
      </c>
      <c r="J205" s="47">
        <v>5584.4</v>
      </c>
      <c r="K205" s="47">
        <v>5584.4</v>
      </c>
      <c r="L205" s="57">
        <f t="shared" si="27"/>
        <v>0</v>
      </c>
      <c r="M205" s="47">
        <v>3474.83</v>
      </c>
      <c r="N205" s="47">
        <v>3474.83</v>
      </c>
      <c r="O205" s="57">
        <f t="shared" si="28"/>
        <v>0</v>
      </c>
      <c r="P205" s="47">
        <v>6098.85</v>
      </c>
      <c r="Q205" s="47">
        <v>6098.85</v>
      </c>
      <c r="R205" s="57">
        <f t="shared" si="29"/>
        <v>0</v>
      </c>
      <c r="S205" s="47">
        <v>6352.47</v>
      </c>
      <c r="T205" s="47">
        <v>6352.47</v>
      </c>
      <c r="U205" s="57">
        <f t="shared" si="30"/>
        <v>0</v>
      </c>
      <c r="V205" s="47">
        <v>8503.61</v>
      </c>
      <c r="W205" s="47">
        <v>8503.61</v>
      </c>
      <c r="X205" s="58">
        <f t="shared" si="31"/>
        <v>0</v>
      </c>
    </row>
    <row r="206" spans="1:24" x14ac:dyDescent="0.2">
      <c r="A206" s="46" t="s">
        <v>464</v>
      </c>
      <c r="B206" s="46" t="s">
        <v>465</v>
      </c>
      <c r="C206" s="57">
        <f t="shared" si="24"/>
        <v>0</v>
      </c>
      <c r="D206" s="47">
        <v>4591.58</v>
      </c>
      <c r="E206" s="47">
        <v>4591.58</v>
      </c>
      <c r="F206" s="57">
        <f t="shared" si="25"/>
        <v>0</v>
      </c>
      <c r="G206" s="47">
        <v>3895.77</v>
      </c>
      <c r="H206" s="47">
        <v>3895.77</v>
      </c>
      <c r="I206" s="57">
        <f t="shared" si="26"/>
        <v>0</v>
      </c>
      <c r="J206" s="47">
        <v>3017.69</v>
      </c>
      <c r="K206" s="47">
        <v>3017.69</v>
      </c>
      <c r="L206" s="57">
        <f t="shared" si="27"/>
        <v>0</v>
      </c>
      <c r="M206" s="47">
        <v>1877.72</v>
      </c>
      <c r="N206" s="47">
        <v>1877.72</v>
      </c>
      <c r="O206" s="57">
        <f t="shared" si="28"/>
        <v>0</v>
      </c>
      <c r="P206" s="47">
        <v>3296.12</v>
      </c>
      <c r="Q206" s="47">
        <v>3296.12</v>
      </c>
      <c r="R206" s="57">
        <f t="shared" si="29"/>
        <v>0</v>
      </c>
      <c r="S206" s="47">
        <v>3433.65</v>
      </c>
      <c r="T206" s="47">
        <v>3433.65</v>
      </c>
      <c r="U206" s="57">
        <f t="shared" si="30"/>
        <v>0</v>
      </c>
      <c r="V206" s="47">
        <v>4594.6099999999997</v>
      </c>
      <c r="W206" s="47">
        <v>4594.6099999999997</v>
      </c>
      <c r="X206" s="58">
        <f t="shared" si="31"/>
        <v>0</v>
      </c>
    </row>
    <row r="207" spans="1:24" x14ac:dyDescent="0.2">
      <c r="A207" s="50" t="s">
        <v>253</v>
      </c>
      <c r="B207" s="50"/>
      <c r="C207" s="59">
        <f>SUM(C5:C206)</f>
        <v>0</v>
      </c>
      <c r="D207" s="51">
        <v>837004.06</v>
      </c>
      <c r="E207" s="51">
        <v>837004.06</v>
      </c>
      <c r="F207" s="59">
        <f>SUM(F5:F206)</f>
        <v>0</v>
      </c>
      <c r="G207" s="51">
        <v>710162.71</v>
      </c>
      <c r="H207" s="51">
        <v>710162.71</v>
      </c>
      <c r="I207" s="59">
        <f>SUM(I5:I206)</f>
        <v>0</v>
      </c>
      <c r="J207" s="51">
        <v>550096.78</v>
      </c>
      <c r="K207" s="51">
        <v>550096.78</v>
      </c>
      <c r="L207" s="59">
        <f>SUM(L5:L206)</f>
        <v>0</v>
      </c>
      <c r="M207" s="51">
        <v>342291.44</v>
      </c>
      <c r="N207" s="51">
        <v>342291.44</v>
      </c>
      <c r="O207" s="59">
        <f>SUM(O5:O206)</f>
        <v>0</v>
      </c>
      <c r="P207" s="51">
        <v>600866.27</v>
      </c>
      <c r="Q207" s="51">
        <v>600866.27</v>
      </c>
      <c r="R207" s="59">
        <f>SUM(R5:R206)</f>
        <v>0</v>
      </c>
      <c r="S207" s="51">
        <v>625815.56999999995</v>
      </c>
      <c r="T207" s="51">
        <v>625815.56999999995</v>
      </c>
      <c r="U207" s="59">
        <f>SUM(U5:U206)</f>
        <v>0</v>
      </c>
      <c r="V207" s="51">
        <v>837684.44</v>
      </c>
      <c r="W207" s="51">
        <v>837684.44</v>
      </c>
      <c r="X207" s="59">
        <f>SUM(X5:X206)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Расшифровка</vt:lpstr>
      <vt:lpstr>Отопление 1.12</vt:lpstr>
      <vt:lpstr>РСО+Подогрев</vt:lpstr>
      <vt:lpstr>Площадь</vt:lpstr>
      <vt:lpstr>Тариф</vt:lpstr>
      <vt:lpstr>Проверка в разрезе лс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Колонистова Елена</dc:creator>
  <cp:lastModifiedBy>Бондаренко Софья</cp:lastModifiedBy>
  <dcterms:created xsi:type="dcterms:W3CDTF">2023-01-14T09:18:56Z</dcterms:created>
  <dcterms:modified xsi:type="dcterms:W3CDTF">2024-03-04T08:33:12Z</dcterms:modified>
</cp:coreProperties>
</file>